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activeTab="2"/>
  </bookViews>
  <sheets>
    <sheet name="社保基金预算封面" sheetId="1" r:id="rId1"/>
    <sheet name="预算目录" sheetId="2" r:id="rId2"/>
    <sheet name="预算总表" sheetId="3" r:id="rId3"/>
    <sheet name="企业职工基本养老收支预算表" sheetId="4" r:id="rId4"/>
    <sheet name="城乡居民基本养老收支预算表" sheetId="5" r:id="rId5"/>
    <sheet name="机关事业单位基本养老收支预算表" sheetId="6" r:id="rId6"/>
    <sheet name="职工基本医疗收支预算表" sheetId="7" r:id="rId7"/>
    <sheet name="城乡居民基本医疗收支预算表" sheetId="8" r:id="rId8"/>
    <sheet name="工伤保险基金收支预算表" sheetId="9" r:id="rId9"/>
    <sheet name="失业保险基金收支预算表" sheetId="10" r:id="rId10"/>
    <sheet name="基本养老基础资料表" sheetId="11" r:id="rId11"/>
    <sheet name="基本医疗基础资料表" sheetId="12" r:id="rId12"/>
    <sheet name="失业工伤基础资料表" sheetId="13" r:id="rId13"/>
  </sheets>
  <calcPr calcId="144525" concurrentCalc="0"/>
  <oleSize ref="A1"/>
</workbook>
</file>

<file path=xl/sharedStrings.xml><?xml version="1.0" encoding="utf-8"?>
<sst xmlns="http://schemas.openxmlformats.org/spreadsheetml/2006/main" count="289">
  <si>
    <t>附件1</t>
  </si>
  <si>
    <t xml:space="preserve">    2021 年 社 会 保 险 基 金 预 算</t>
  </si>
  <si>
    <t>批准日期：</t>
  </si>
  <si>
    <t>年</t>
  </si>
  <si>
    <t>月</t>
  </si>
  <si>
    <t>日</t>
  </si>
  <si>
    <t xml:space="preserve">                </t>
  </si>
  <si>
    <t>财政厅（局）：</t>
  </si>
  <si>
    <t>人力资源社会保障厅（局）：</t>
  </si>
  <si>
    <t>医疗保障局：</t>
  </si>
  <si>
    <t>报送日期：</t>
  </si>
  <si>
    <t xml:space="preserve"> 日</t>
  </si>
  <si>
    <t xml:space="preserve">                 </t>
  </si>
  <si>
    <t>税务局：</t>
  </si>
  <si>
    <t>财政厅（局）负责人（章）：</t>
  </si>
  <si>
    <t>财务负责人（章）：</t>
  </si>
  <si>
    <t>经办人（章）：</t>
  </si>
  <si>
    <t>人力资源社会保障（厅）局负责人（章）：</t>
  </si>
  <si>
    <t>医疗保障局负责人（章）：</t>
  </si>
  <si>
    <t>税务局负责人（章）：</t>
  </si>
  <si>
    <t>社保费部门负责人（章）：</t>
  </si>
  <si>
    <t>目      录</t>
  </si>
  <si>
    <t>一、2021年社会保险基金收支预算总表...........................................................</t>
  </si>
  <si>
    <t>社预01表</t>
  </si>
  <si>
    <t>二、2021年企业职工基本养老保险基金收支预算表.........................................................</t>
  </si>
  <si>
    <t>社预02表</t>
  </si>
  <si>
    <t>三、2021年城乡居民基本养老保险基金收支预算表.........................................................</t>
  </si>
  <si>
    <t>社预03表</t>
  </si>
  <si>
    <t>四、2021年机关事业单位基本养老保险基金收支预算表...................................................</t>
  </si>
  <si>
    <t>社预04表</t>
  </si>
  <si>
    <t>五、2021年职工基本医疗保险(含生育保险)基金收支预算表.........................................................</t>
  </si>
  <si>
    <t>社预05表</t>
  </si>
  <si>
    <t>六、2021年城乡居民基本医疗保险基金收支预算表...................................................</t>
  </si>
  <si>
    <t>社预06表</t>
  </si>
  <si>
    <t>七、2021年工伤保险基金收支预算表...............................................</t>
  </si>
  <si>
    <t>社预07表</t>
  </si>
  <si>
    <t>八、2021年失业保险基金收支预算表.....................................................</t>
  </si>
  <si>
    <t>社预08表</t>
  </si>
  <si>
    <t>九、2021年基本养老保险基础资料表.....................................................</t>
  </si>
  <si>
    <t>社预附01表</t>
  </si>
  <si>
    <t>十、2021年基本医疗保险基础资料表.....................................................</t>
  </si>
  <si>
    <t>社预附02表</t>
  </si>
  <si>
    <t>十一、2021年失业保险、工伤保险基础资料表.....................................................</t>
  </si>
  <si>
    <t>社预附03表</t>
  </si>
  <si>
    <t>2021年社会保险基金收支预算总表</t>
  </si>
  <si>
    <t>杭锦后旗</t>
  </si>
  <si>
    <t>单位：元</t>
  </si>
  <si>
    <t>项        目</t>
  </si>
  <si>
    <t>合计</t>
  </si>
  <si>
    <t xml:space="preserve">企业职工基本
养老保险基金
</t>
  </si>
  <si>
    <t>城乡居民基本
养老保险基金</t>
  </si>
  <si>
    <t>机关事业单位基
本养老保险基金</t>
  </si>
  <si>
    <t>职工基本医疗保险
(含生育保险)基金</t>
  </si>
  <si>
    <t>城乡居民基本
医疗保险基金</t>
  </si>
  <si>
    <t>工伤保险基金</t>
  </si>
  <si>
    <t>失业保险基金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</si>
  <si>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</si>
  <si>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</si>
  <si>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</si>
  <si>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</si>
  <si>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</si>
  <si>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</si>
  <si>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</si>
  <si>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</si>
  <si>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</si>
  <si>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</si>
  <si>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</si>
  <si>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</si>
  <si>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</si>
  <si>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</si>
  <si>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</si>
  <si>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</si>
  <si>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</si>
  <si>
    <t>第 1 页</t>
  </si>
  <si>
    <t>2021年企业职工基本养老保险基金收支预算表</t>
  </si>
  <si>
    <t>2020年执行数</t>
  </si>
  <si>
    <t>2021年预算数</t>
  </si>
  <si>
    <t>一、基本养老保险费收入</t>
  </si>
  <si>
    <t>一、基本养老金支出</t>
  </si>
  <si>
    <t>二、财政补贴收入</t>
  </si>
  <si>
    <t xml:space="preserve">    其中：离休金支出</t>
  </si>
  <si>
    <t xml:space="preserve">    其中：地方财政补贴</t>
  </si>
  <si>
    <t>二、医疗补助金支出</t>
  </si>
  <si>
    <t>三、利息收入</t>
  </si>
  <si>
    <t>三、丧葬补助金和抚恤金支出</t>
  </si>
  <si>
    <t>四、委托投资收益</t>
  </si>
  <si>
    <t>四、转移支出</t>
  </si>
  <si>
    <t>五、转移收入</t>
  </si>
  <si>
    <t>五、其他支出</t>
  </si>
  <si>
    <t>六、其他收入</t>
  </si>
  <si>
    <t>×</t>
  </si>
  <si>
    <t xml:space="preserve">    其中：滞纳金</t>
  </si>
  <si>
    <t>七、本年收入小计</t>
  </si>
  <si>
    <t>六、本年支出小计</t>
  </si>
  <si>
    <t>八、上级补助收入</t>
  </si>
  <si>
    <t>七、补助下级支出</t>
  </si>
  <si>
    <t xml:space="preserve">    其中：中央调剂资金
          收入(省级专用)</t>
  </si>
  <si>
    <t xml:space="preserve">    其中：中央调剂基金
         支出(中央专用)</t>
  </si>
  <si>
    <t>九、下级上解收入</t>
  </si>
  <si>
    <t>八、上解上级支出</t>
  </si>
  <si>
    <t xml:space="preserve">    其中：中央调剂基金
          收入(中央专用)</t>
  </si>
  <si>
    <t xml:space="preserve">    其中：中央调剂资金
          支出(省级专用)</t>
  </si>
  <si>
    <t>十、转移性收入(调入资金)</t>
  </si>
  <si>
    <t>九、本年支出合计</t>
  </si>
  <si>
    <t>十一、本年收入合计</t>
  </si>
  <si>
    <t>十、本年收支结余</t>
  </si>
  <si>
    <t>十二、上年结余</t>
  </si>
  <si>
    <t>十一、年末滚存结余</t>
  </si>
  <si>
    <t>总        计</t>
  </si>
  <si>
    <t>第 2 页</t>
  </si>
  <si>
    <t>2021年城乡居民基本养老保险基金收支预算表</t>
  </si>
  <si>
    <t>一、个人缴费收入</t>
  </si>
  <si>
    <t>一、基础养老金支出</t>
  </si>
  <si>
    <t xml:space="preserve">    其中：财政为困难人员代缴收入</t>
  </si>
  <si>
    <t>二、个人账户养老金支出</t>
  </si>
  <si>
    <t>三、丧葬补助金支出</t>
  </si>
  <si>
    <t xml:space="preserve">    其中：财政对基础养老金的补贴</t>
  </si>
  <si>
    <t xml:space="preserve">          财政对个人缴费的补贴</t>
  </si>
  <si>
    <t>三、集体补助收入</t>
  </si>
  <si>
    <t>四、利息收入</t>
  </si>
  <si>
    <t>五、委托投资收益</t>
  </si>
  <si>
    <t>六、转移收入</t>
  </si>
  <si>
    <t>七、其他收入</t>
  </si>
  <si>
    <t>八、本年收入小计</t>
  </si>
  <si>
    <t>九、上级补助收入</t>
  </si>
  <si>
    <t>十、下级上解收入</t>
  </si>
  <si>
    <t>第 3 页</t>
  </si>
  <si>
    <t>2021年机关事业单位基本养老保险基金收支预算表</t>
  </si>
  <si>
    <t>二、转移支出</t>
  </si>
  <si>
    <t>三、其他支出</t>
  </si>
  <si>
    <t>四、转移收入</t>
  </si>
  <si>
    <t>五、其他收入</t>
  </si>
  <si>
    <t>六、本年收入小计</t>
  </si>
  <si>
    <t>四、本年支出小计</t>
  </si>
  <si>
    <t>七、上级补助收入</t>
  </si>
  <si>
    <t>五、补助下级支出</t>
  </si>
  <si>
    <t>八、下级上解收入</t>
  </si>
  <si>
    <t>六、上解上级支出</t>
  </si>
  <si>
    <t>九、本年收入合计</t>
  </si>
  <si>
    <t>七、本年支出合计</t>
  </si>
  <si>
    <t>八、本年收支结余</t>
  </si>
  <si>
    <t>十、上年结余</t>
  </si>
  <si>
    <t>九、年末滚存结余</t>
  </si>
  <si>
    <t>第 4 页</t>
  </si>
  <si>
    <t>2021年职工基本医疗保险(含生育保险)基金收支预算表</t>
  </si>
  <si>
    <t>小计</t>
  </si>
  <si>
    <t>基本医疗保险统筹基金(含单建统筹）</t>
  </si>
  <si>
    <t>基本医疗保险
个人账户基金</t>
  </si>
  <si>
    <t>一、基本医疗保险费收入</t>
  </si>
  <si>
    <t xml:space="preserve">    其中：单位缴费</t>
  </si>
  <si>
    <t xml:space="preserve">          个人缴费</t>
  </si>
  <si>
    <t>一、基本医疗保险待遇支出</t>
  </si>
  <si>
    <t xml:space="preserve">    其中: 住院费用支出</t>
  </si>
  <si>
    <t>　  　 　 门诊费用支出</t>
  </si>
  <si>
    <t xml:space="preserve">          生育医疗费用支出</t>
  </si>
  <si>
    <t xml:space="preserve">          生育津贴支出</t>
  </si>
  <si>
    <t>第 5 页</t>
  </si>
  <si>
    <t>2021年城乡居民基本医疗保险基金收支预算表</t>
  </si>
  <si>
    <t xml:space="preserve">    其中：集体扶持收入</t>
  </si>
  <si>
    <t xml:space="preserve">    其中：住院费用支出</t>
  </si>
  <si>
    <t xml:space="preserve">          城乡医疗救助资助收入</t>
  </si>
  <si>
    <t xml:space="preserve">          门诊费用支出</t>
  </si>
  <si>
    <t xml:space="preserve">          财政为困难人员代缴收入</t>
  </si>
  <si>
    <t>二、大病保险支出</t>
  </si>
  <si>
    <t xml:space="preserve">    其中：按规定标准补助收入</t>
  </si>
  <si>
    <t>四、其他收入</t>
  </si>
  <si>
    <t>五、本年收入小计</t>
  </si>
  <si>
    <t>六、上级补助收入</t>
  </si>
  <si>
    <t>七、下级上解收入</t>
  </si>
  <si>
    <t>八、本年收入合计</t>
  </si>
  <si>
    <t>九、上年结余</t>
  </si>
  <si>
    <t>第 6 页</t>
  </si>
  <si>
    <t>2021年工伤保险基金收支预算表</t>
  </si>
  <si>
    <t>一、工伤保险费收入</t>
  </si>
  <si>
    <t>一、工伤保险待遇支出</t>
  </si>
  <si>
    <t>　　其中：医疗待遇支出</t>
  </si>
  <si>
    <t>二、劳动能力鉴定支出</t>
  </si>
  <si>
    <t>三、工伤预防费用支出</t>
  </si>
  <si>
    <t>四、其他支出</t>
  </si>
  <si>
    <t>五、本年支出小计</t>
  </si>
  <si>
    <t>六、补助下级支出</t>
  </si>
  <si>
    <t>七、上解上级支出</t>
  </si>
  <si>
    <t>八、本年支出合计</t>
  </si>
  <si>
    <t>九、本年收支结余</t>
  </si>
  <si>
    <t>十、年末滚存结余</t>
  </si>
  <si>
    <t>第 7 页</t>
  </si>
  <si>
    <t>2021年失业保险基金收支预算表</t>
  </si>
  <si>
    <t>一、失业保险费收入</t>
  </si>
  <si>
    <t>一、失业保险金支出</t>
  </si>
  <si>
    <t xml:space="preserve">二、基本医疗保险费支出 </t>
  </si>
  <si>
    <t>四、职业培训和职业介绍补贴支出</t>
  </si>
  <si>
    <t>五、其他费用支出</t>
  </si>
  <si>
    <t>六、稳定岗位补贴支出</t>
  </si>
  <si>
    <t>七、技能提升补贴支出</t>
  </si>
  <si>
    <t>八、转移支出</t>
  </si>
  <si>
    <t>九、其他支出</t>
  </si>
  <si>
    <t xml:space="preserve">    其中：失业补助金支出</t>
  </si>
  <si>
    <t xml:space="preserve">          临时生活补助支出</t>
  </si>
  <si>
    <t>十、本年支出小计</t>
  </si>
  <si>
    <t>十一、补助下级支出</t>
  </si>
  <si>
    <t>十二、上解上级支出</t>
  </si>
  <si>
    <t>十三、本年支出合计</t>
  </si>
  <si>
    <t>十四、本年收支结余</t>
  </si>
  <si>
    <t>十五、年末滚存结余</t>
  </si>
  <si>
    <t>第 8 页</t>
  </si>
  <si>
    <t>2021年基本养老保险基础资料表</t>
  </si>
  <si>
    <t>单位</t>
  </si>
  <si>
    <t>一、企业职工基本养老保险</t>
  </si>
  <si>
    <t xml:space="preserve">       (1)上年末累计欠费</t>
  </si>
  <si>
    <t>元</t>
  </si>
  <si>
    <t xml:space="preserve">   (一)参保人数</t>
  </si>
  <si>
    <t>人</t>
  </si>
  <si>
    <t xml:space="preserve">       (2)本年补缴以前年度欠费</t>
  </si>
  <si>
    <t>　     1.在职职工</t>
  </si>
  <si>
    <t xml:space="preserve">       (3)本年新增欠费</t>
  </si>
  <si>
    <t xml:space="preserve">元
</t>
  </si>
  <si>
    <t xml:space="preserve">         其中：个人身份参保</t>
  </si>
  <si>
    <t xml:space="preserve">       (4)年末累计欠费</t>
  </si>
  <si>
    <t>　   　2.离休人员</t>
  </si>
  <si>
    <t xml:space="preserve">     3.本年预缴以后年度基本养老保险费</t>
  </si>
  <si>
    <t xml:space="preserve">       3.退休、退职人员</t>
  </si>
  <si>
    <t xml:space="preserve">     4.一次性补缴以前年度基本养老保险费</t>
  </si>
  <si>
    <t xml:space="preserve">        (1)当年新增退休退职人员</t>
  </si>
  <si>
    <t>二、城乡居民基本养老保险</t>
  </si>
  <si>
    <t xml:space="preserve"> 　     (2)当年死亡退休退职人员</t>
  </si>
  <si>
    <t xml:space="preserve">   (一)16－59周岁参保缴费人数</t>
  </si>
  <si>
    <t xml:space="preserve">   (二)缴费人数</t>
  </si>
  <si>
    <t xml:space="preserve">   (二)实际领取待遇人员</t>
  </si>
  <si>
    <t xml:space="preserve">       其中：个人身份缴费</t>
  </si>
  <si>
    <t xml:space="preserve">   (三)人均缴费水平</t>
  </si>
  <si>
    <t>元/年</t>
  </si>
  <si>
    <t xml:space="preserve">   (三)缴费基数总额</t>
  </si>
  <si>
    <t xml:space="preserve">   (四)人均财政对缴费补贴水平</t>
  </si>
  <si>
    <t>　　   1.单位</t>
  </si>
  <si>
    <t>三、机关事业单位基本养老保险</t>
  </si>
  <si>
    <t>　   　2.个人</t>
  </si>
  <si>
    <t xml:space="preserve">         其中：个人身份缴费基数总额</t>
  </si>
  <si>
    <t>　      1.在职职工</t>
  </si>
  <si>
    <t xml:space="preserve">   (四)缴费费率</t>
  </si>
  <si>
    <t>%</t>
  </si>
  <si>
    <t>　    　2.退休、退职人员</t>
  </si>
  <si>
    <t xml:space="preserve">       1.单位缴费费率</t>
  </si>
  <si>
    <t xml:space="preserve">       2.职工个人缴费费率</t>
  </si>
  <si>
    <t xml:space="preserve">       3.以个人身份参保缴费费率</t>
  </si>
  <si>
    <t xml:space="preserve">   　　1.单位</t>
  </si>
  <si>
    <t xml:space="preserve">   (五)人均缴费工资基数</t>
  </si>
  <si>
    <t xml:space="preserve">   (六)保险费缴纳情况</t>
  </si>
  <si>
    <t xml:space="preserve">       1.缴纳当年基本养老保险费</t>
  </si>
  <si>
    <t xml:space="preserve">       2.欠费情况</t>
  </si>
  <si>
    <t>四、统筹地区职工平均工资</t>
  </si>
  <si>
    <t>第 9 页</t>
  </si>
  <si>
    <t>2021年基本医疗保险基础资料表</t>
  </si>
  <si>
    <t>一、职工基本医疗保险</t>
  </si>
  <si>
    <t xml:space="preserve">        (1)上年末累计欠费</t>
  </si>
  <si>
    <t xml:space="preserve">        (2)本年补缴以前年度欠费</t>
  </si>
  <si>
    <t xml:space="preserve">       1.在职职工</t>
  </si>
  <si>
    <t xml:space="preserve">        (3)本年新增欠费</t>
  </si>
  <si>
    <t xml:space="preserve">       2.退休人员</t>
  </si>
  <si>
    <t xml:space="preserve">        (4)年末累计欠费</t>
  </si>
  <si>
    <t xml:space="preserve">       3.本年预缴以后年度基本医疗保险费</t>
  </si>
  <si>
    <t xml:space="preserve">       4.一次性补缴以前年度基本医疗保险费</t>
  </si>
  <si>
    <t xml:space="preserve">       1.单位</t>
  </si>
  <si>
    <t>二、城乡居民基本医疗保险</t>
  </si>
  <si>
    <t xml:space="preserve">       2.个人</t>
  </si>
  <si>
    <t xml:space="preserve">   (一)参保缴费年末人数</t>
  </si>
  <si>
    <t xml:space="preserve">   (二)缴费标准</t>
  </si>
  <si>
    <t xml:space="preserve">       其中：个人缴费标准</t>
  </si>
  <si>
    <t xml:space="preserve">       2.个人缴费费率</t>
  </si>
  <si>
    <t xml:space="preserve">             财政补贴标准</t>
  </si>
  <si>
    <t xml:space="preserve">   (三)大病保险情况</t>
  </si>
  <si>
    <t xml:space="preserve">      1.覆盖人数</t>
  </si>
  <si>
    <t xml:space="preserve">       1.缴纳当年基本医疗保险费</t>
  </si>
  <si>
    <t xml:space="preserve">      2.筹资标准</t>
  </si>
  <si>
    <t xml:space="preserve">      3.人均筹资水平</t>
  </si>
  <si>
    <t>第 10 页</t>
  </si>
  <si>
    <t>2021年失业保险、工伤保险基础资料表</t>
  </si>
  <si>
    <t>一、失业保险</t>
  </si>
  <si>
    <t xml:space="preserve">   (八)享受稳定岗位补贴企
       业参加失业保险人数</t>
  </si>
  <si>
    <t xml:space="preserve">   (九)享受技能提升补贴人数</t>
  </si>
  <si>
    <t xml:space="preserve">       其中：农民合同制工人参保人数</t>
  </si>
  <si>
    <t>二、工伤保险</t>
  </si>
  <si>
    <t xml:space="preserve">   (二)实际缴费人数</t>
  </si>
  <si>
    <t xml:space="preserve">   (六)缴纳当年工伤保险费</t>
  </si>
  <si>
    <t xml:space="preserve">   (六)全年领取失业保险金人月数</t>
  </si>
  <si>
    <t>人月</t>
  </si>
  <si>
    <t xml:space="preserve">       其中：按缴费基数缴纳的工伤保险费</t>
  </si>
  <si>
    <t xml:space="preserve">   (七)代缴医疗保险人月数</t>
  </si>
  <si>
    <t xml:space="preserve">  （七)享受工伤保险待遇全年累计人数</t>
  </si>
  <si>
    <t>第 11 页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</si>
</sst>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176" formatCode="#,##0_ ;\-#,##0;;"/>
    <numFmt numFmtId="177" formatCode="#,##0_ ;\-#,##0"/>
    <numFmt numFmtId="178" formatCode="#,##0.00_ ;\-#,##0.00"/>
    <numFmt numFmtId="179" formatCode="0_ ;\-0;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80" formatCode="#,##0.00_ ;\-#,##0.00;;"/>
  </numFmts>
  <fonts count="39">
    <font>
      <sz val="11"/>
      <color theme="1"/>
      <name val="??"/>
      <charset val="134"/>
      <scheme val="minor"/>
    </font>
    <font>
      <sz val="12"/>
      <name val="宋体"/>
      <charset val="134"/>
    </font>
    <font>
      <b/>
      <sz val="27"/>
      <color indexed="8"/>
      <name val="宋体"/>
      <charset val="1"/>
    </font>
    <font>
      <sz val="12"/>
      <color indexed="8"/>
      <name val="宋体"/>
      <charset val="1"/>
    </font>
    <font>
      <b/>
      <sz val="12"/>
      <color indexed="8"/>
      <name val="宋体"/>
      <charset val="1"/>
    </font>
    <font>
      <sz val="12"/>
      <color indexed="8"/>
      <name val="@宋体"/>
      <charset val="1"/>
    </font>
    <font>
      <b/>
      <sz val="16"/>
      <color indexed="8"/>
      <name val="华文中宋"/>
      <charset val="1"/>
    </font>
    <font>
      <sz val="12"/>
      <name val="宋体"/>
      <charset val="1"/>
    </font>
    <font>
      <b/>
      <sz val="12"/>
      <name val="宋体"/>
      <charset val="1"/>
    </font>
    <font>
      <sz val="27"/>
      <color indexed="8"/>
      <name val="宋体"/>
      <charset val="1"/>
    </font>
    <font>
      <sz val="17"/>
      <color indexed="8"/>
      <name val="华文中宋"/>
      <charset val="1"/>
    </font>
    <font>
      <sz val="11"/>
      <color indexed="8"/>
      <name val="宋体"/>
      <charset val="1"/>
    </font>
    <font>
      <b/>
      <sz val="30"/>
      <color indexed="8"/>
      <name val="宋体"/>
      <charset val="1"/>
    </font>
    <font>
      <sz val="41"/>
      <color indexed="8"/>
      <name val="黑体"/>
      <charset val="1"/>
    </font>
    <font>
      <b/>
      <sz val="25"/>
      <color indexed="8"/>
      <name val="宋体"/>
      <charset val="1"/>
    </font>
    <font>
      <b/>
      <sz val="41"/>
      <color indexed="8"/>
      <name val="宋体"/>
      <charset val="1"/>
    </font>
    <font>
      <sz val="18"/>
      <color indexed="8"/>
      <name val="宋体"/>
      <charset val="1"/>
    </font>
    <font>
      <sz val="21"/>
      <color indexed="8"/>
      <name val="宋体"/>
      <charset val="1"/>
    </font>
    <font>
      <sz val="12"/>
      <color indexed="12"/>
      <name val="宋体"/>
      <charset val="1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9C65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3"/>
      <color theme="3"/>
      <name val="??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19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14" borderId="3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5" borderId="31" applyNumberFormat="0" applyFon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35" applyNumberFormat="0" applyFill="0" applyAlignment="0" applyProtection="0">
      <alignment vertical="center"/>
    </xf>
    <xf numFmtId="0" fontId="38" fillId="0" borderId="3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6" fillId="19" borderId="37" applyNumberFormat="0" applyAlignment="0" applyProtection="0">
      <alignment vertical="center"/>
    </xf>
    <xf numFmtId="0" fontId="27" fillId="19" borderId="33" applyNumberFormat="0" applyAlignment="0" applyProtection="0">
      <alignment vertical="center"/>
    </xf>
    <xf numFmtId="0" fontId="21" fillId="9" borderId="32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0" borderId="0"/>
  </cellStyleXfs>
  <cellXfs count="204">
    <xf numFmtId="0" fontId="0" fillId="0" borderId="0" xfId="49"/>
    <xf numFmtId="0" fontId="1" fillId="0" borderId="0" xfId="49" applyFont="1" applyFill="1"/>
    <xf numFmtId="49" fontId="2" fillId="2" borderId="0" xfId="49" applyNumberFormat="1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49" fontId="3" fillId="0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4" fillId="2" borderId="2" xfId="49" applyNumberFormat="1" applyFont="1" applyFill="1" applyBorder="1" applyAlignment="1">
      <alignment horizontal="center" vertical="center"/>
    </xf>
    <xf numFmtId="49" fontId="4" fillId="2" borderId="3" xfId="49" applyNumberFormat="1" applyFont="1" applyFill="1" applyBorder="1" applyAlignment="1">
      <alignment horizontal="center" vertical="center"/>
    </xf>
    <xf numFmtId="49" fontId="4" fillId="2" borderId="4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5" fillId="2" borderId="2" xfId="49" applyNumberFormat="1" applyFont="1" applyFill="1" applyBorder="1" applyAlignment="1">
      <alignment horizontal="center" vertical="center"/>
    </xf>
    <xf numFmtId="49" fontId="5" fillId="2" borderId="5" xfId="49" applyNumberFormat="1" applyFont="1" applyFill="1" applyBorder="1" applyAlignment="1">
      <alignment horizontal="center" vertical="center"/>
    </xf>
    <xf numFmtId="49" fontId="3" fillId="2" borderId="6" xfId="49" applyNumberFormat="1" applyFont="1" applyFill="1" applyBorder="1" applyAlignment="1">
      <alignment vertical="center" wrapText="1"/>
    </xf>
    <xf numFmtId="49" fontId="3" fillId="2" borderId="6" xfId="49" applyNumberFormat="1" applyFont="1" applyFill="1" applyBorder="1" applyAlignment="1">
      <alignment horizontal="center" vertical="center"/>
    </xf>
    <xf numFmtId="177" fontId="5" fillId="2" borderId="6" xfId="49" applyNumberFormat="1" applyFont="1" applyFill="1" applyBorder="1" applyAlignment="1">
      <alignment horizontal="right" vertical="center"/>
    </xf>
    <xf numFmtId="176" fontId="5" fillId="2" borderId="6" xfId="49" applyNumberFormat="1" applyFont="1" applyFill="1" applyBorder="1" applyAlignment="1">
      <alignment vertical="center"/>
    </xf>
    <xf numFmtId="49" fontId="3" fillId="2" borderId="4" xfId="49" applyNumberFormat="1" applyFont="1" applyFill="1" applyBorder="1" applyAlignment="1">
      <alignment vertical="center" wrapText="1"/>
    </xf>
    <xf numFmtId="49" fontId="3" fillId="2" borderId="4" xfId="49" applyNumberFormat="1" applyFont="1" applyFill="1" applyBorder="1" applyAlignment="1">
      <alignment horizontal="center" vertical="center"/>
    </xf>
    <xf numFmtId="177" fontId="5" fillId="2" borderId="4" xfId="49" applyNumberFormat="1" applyFont="1" applyFill="1" applyBorder="1" applyAlignment="1">
      <alignment horizontal="right" vertical="center"/>
    </xf>
    <xf numFmtId="177" fontId="5" fillId="2" borderId="7" xfId="49" applyNumberFormat="1" applyFont="1" applyFill="1" applyBorder="1" applyAlignment="1">
      <alignment horizontal="right" vertical="center"/>
    </xf>
    <xf numFmtId="49" fontId="3" fillId="2" borderId="6" xfId="49" applyNumberFormat="1" applyFont="1" applyFill="1" applyBorder="1" applyAlignment="1">
      <alignment vertical="center"/>
    </xf>
    <xf numFmtId="0" fontId="3" fillId="2" borderId="6" xfId="49" applyFont="1" applyFill="1" applyBorder="1" applyAlignment="1">
      <alignment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6" xfId="49" applyNumberFormat="1" applyFont="1" applyFill="1" applyBorder="1" applyAlignment="1">
      <alignment horizontal="left" vertical="center"/>
    </xf>
    <xf numFmtId="49" fontId="5" fillId="2" borderId="6" xfId="49" applyNumberFormat="1" applyFont="1" applyFill="1" applyBorder="1" applyAlignment="1">
      <alignment horizontal="center" vertical="center"/>
    </xf>
    <xf numFmtId="178" fontId="5" fillId="2" borderId="6" xfId="49" applyNumberFormat="1" applyFont="1" applyFill="1" applyBorder="1" applyAlignment="1">
      <alignment horizontal="right" vertical="center"/>
    </xf>
    <xf numFmtId="178" fontId="5" fillId="3" borderId="6" xfId="49" applyNumberFormat="1" applyFont="1" applyFill="1" applyBorder="1" applyAlignment="1">
      <alignment horizontal="right" vertical="center"/>
    </xf>
    <xf numFmtId="176" fontId="5" fillId="2" borderId="6" xfId="49" applyNumberFormat="1" applyFont="1" applyFill="1" applyBorder="1" applyAlignment="1">
      <alignment horizontal="right" vertical="center"/>
    </xf>
    <xf numFmtId="49" fontId="3" fillId="2" borderId="8" xfId="49" applyNumberFormat="1" applyFont="1" applyFill="1" applyBorder="1" applyAlignment="1">
      <alignment vertical="center"/>
    </xf>
    <xf numFmtId="49" fontId="3" fillId="2" borderId="8" xfId="49" applyNumberFormat="1" applyFont="1" applyFill="1" applyBorder="1" applyAlignment="1">
      <alignment horizontal="center" vertical="center"/>
    </xf>
    <xf numFmtId="0" fontId="3" fillId="2" borderId="8" xfId="49" applyFont="1" applyFill="1" applyBorder="1" applyAlignment="1">
      <alignment vertical="center"/>
    </xf>
    <xf numFmtId="0" fontId="3" fillId="2" borderId="8" xfId="49" applyFont="1" applyFill="1" applyBorder="1" applyAlignment="1">
      <alignment horizontal="right" vertical="center"/>
    </xf>
    <xf numFmtId="49" fontId="3" fillId="2" borderId="9" xfId="49" applyNumberFormat="1" applyFont="1" applyFill="1" applyBorder="1" applyAlignment="1">
      <alignment vertical="center"/>
    </xf>
    <xf numFmtId="49" fontId="3" fillId="2" borderId="9" xfId="49" applyNumberFormat="1" applyFont="1" applyFill="1" applyBorder="1" applyAlignment="1">
      <alignment horizontal="right" vertical="center"/>
    </xf>
    <xf numFmtId="49" fontId="4" fillId="2" borderId="10" xfId="49" applyNumberFormat="1" applyFont="1" applyFill="1" applyBorder="1" applyAlignment="1">
      <alignment horizontal="center" vertical="center"/>
    </xf>
    <xf numFmtId="49" fontId="4" fillId="2" borderId="6" xfId="49" applyNumberFormat="1" applyFont="1" applyFill="1" applyBorder="1" applyAlignment="1">
      <alignment horizontal="center" vertical="center"/>
    </xf>
    <xf numFmtId="49" fontId="3" fillId="2" borderId="10" xfId="49" applyNumberFormat="1" applyFont="1" applyFill="1" applyBorder="1" applyAlignment="1">
      <alignment horizontal="center" vertical="center"/>
    </xf>
    <xf numFmtId="180" fontId="3" fillId="2" borderId="6" xfId="49" applyNumberFormat="1" applyFont="1" applyFill="1" applyBorder="1" applyAlignment="1">
      <alignment horizontal="right" vertical="center"/>
    </xf>
    <xf numFmtId="180" fontId="3" fillId="4" borderId="6" xfId="49" applyNumberFormat="1" applyFont="1" applyFill="1" applyBorder="1" applyAlignment="1">
      <alignment horizontal="right" vertical="center"/>
    </xf>
    <xf numFmtId="176" fontId="3" fillId="4" borderId="2" xfId="49" applyNumberFormat="1" applyFont="1" applyFill="1" applyBorder="1" applyAlignment="1">
      <alignment horizontal="right" vertical="center"/>
    </xf>
    <xf numFmtId="176" fontId="3" fillId="4" borderId="10" xfId="49" applyNumberFormat="1" applyFont="1" applyFill="1" applyBorder="1" applyAlignment="1">
      <alignment horizontal="right" vertical="center"/>
    </xf>
    <xf numFmtId="49" fontId="3" fillId="2" borderId="4" xfId="49" applyNumberFormat="1" applyFont="1" applyFill="1" applyBorder="1" applyAlignment="1">
      <alignment vertical="center"/>
    </xf>
    <xf numFmtId="176" fontId="3" fillId="2" borderId="2" xfId="49" applyNumberFormat="1" applyFont="1" applyFill="1" applyBorder="1" applyAlignment="1">
      <alignment horizontal="right" vertical="center"/>
    </xf>
    <xf numFmtId="176" fontId="3" fillId="2" borderId="10" xfId="49" applyNumberFormat="1" applyFont="1" applyFill="1" applyBorder="1" applyAlignment="1">
      <alignment horizontal="right" vertical="center"/>
    </xf>
    <xf numFmtId="49" fontId="3" fillId="2" borderId="11" xfId="49" applyNumberFormat="1" applyFont="1" applyFill="1" applyBorder="1" applyAlignment="1">
      <alignment horizontal="center" vertical="center"/>
    </xf>
    <xf numFmtId="49" fontId="3" fillId="2" borderId="7" xfId="49" applyNumberFormat="1" applyFont="1" applyFill="1" applyBorder="1" applyAlignment="1">
      <alignment horizontal="center" vertical="center"/>
    </xf>
    <xf numFmtId="49" fontId="3" fillId="2" borderId="12" xfId="49" applyNumberFormat="1" applyFont="1" applyFill="1" applyBorder="1" applyAlignment="1">
      <alignment horizontal="center" vertical="center"/>
    </xf>
    <xf numFmtId="180" fontId="3" fillId="2" borderId="4" xfId="49" applyNumberFormat="1" applyFont="1" applyFill="1" applyBorder="1" applyAlignment="1">
      <alignment horizontal="right" vertical="center"/>
    </xf>
    <xf numFmtId="180" fontId="3" fillId="2" borderId="7" xfId="49" applyNumberFormat="1" applyFont="1" applyFill="1" applyBorder="1" applyAlignment="1">
      <alignment horizontal="right" vertical="center"/>
    </xf>
    <xf numFmtId="180" fontId="5" fillId="0" borderId="6" xfId="49" applyNumberFormat="1" applyFont="1" applyFill="1" applyBorder="1" applyAlignment="1">
      <alignment horizontal="right" vertical="center"/>
    </xf>
    <xf numFmtId="49" fontId="3" fillId="0" borderId="6" xfId="49" applyNumberFormat="1" applyFont="1" applyFill="1" applyBorder="1" applyAlignment="1">
      <alignment horizontal="center" vertical="center"/>
    </xf>
    <xf numFmtId="49" fontId="2" fillId="2" borderId="0" xfId="49" applyNumberFormat="1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left" vertical="center" wrapText="1"/>
    </xf>
    <xf numFmtId="49" fontId="3" fillId="2" borderId="13" xfId="49" applyNumberFormat="1" applyFont="1" applyFill="1" applyBorder="1" applyAlignment="1">
      <alignment horizontal="center" vertical="center"/>
    </xf>
    <xf numFmtId="180" fontId="3" fillId="2" borderId="10" xfId="49" applyNumberFormat="1" applyFont="1" applyFill="1" applyBorder="1" applyAlignment="1">
      <alignment horizontal="right" vertical="center"/>
    </xf>
    <xf numFmtId="180" fontId="3" fillId="4" borderId="12" xfId="49" applyNumberFormat="1" applyFont="1" applyFill="1" applyBorder="1" applyAlignment="1">
      <alignment horizontal="right" vertical="center"/>
    </xf>
    <xf numFmtId="49" fontId="3" fillId="2" borderId="4" xfId="49" applyNumberFormat="1" applyFont="1" applyFill="1" applyBorder="1" applyAlignment="1">
      <alignment horizontal="left" vertical="center" wrapText="1"/>
    </xf>
    <xf numFmtId="176" fontId="3" fillId="4" borderId="6" xfId="49" applyNumberFormat="1" applyFont="1" applyFill="1" applyBorder="1" applyAlignment="1">
      <alignment horizontal="right" vertical="center"/>
    </xf>
    <xf numFmtId="176" fontId="3" fillId="4" borderId="11" xfId="49" applyNumberFormat="1" applyFont="1" applyFill="1" applyBorder="1" applyAlignment="1">
      <alignment horizontal="right" vertical="center"/>
    </xf>
    <xf numFmtId="180" fontId="3" fillId="2" borderId="2" xfId="49" applyNumberFormat="1" applyFont="1" applyFill="1" applyBorder="1" applyAlignment="1">
      <alignment horizontal="right" vertical="center"/>
    </xf>
    <xf numFmtId="49" fontId="3" fillId="2" borderId="6" xfId="49" applyNumberFormat="1" applyFont="1" applyFill="1" applyBorder="1" applyAlignment="1">
      <alignment horizontal="left" vertical="center" wrapText="1"/>
    </xf>
    <xf numFmtId="49" fontId="3" fillId="2" borderId="6" xfId="49" applyNumberFormat="1" applyFont="1" applyFill="1" applyBorder="1" applyAlignment="1">
      <alignment horizontal="center" vertical="center" wrapText="1"/>
    </xf>
    <xf numFmtId="176" fontId="3" fillId="2" borderId="6" xfId="49" applyNumberFormat="1" applyFont="1" applyFill="1" applyBorder="1" applyAlignment="1">
      <alignment horizontal="right" vertical="center"/>
    </xf>
    <xf numFmtId="176" fontId="3" fillId="2" borderId="11" xfId="49" applyNumberFormat="1" applyFont="1" applyFill="1" applyBorder="1" applyAlignment="1">
      <alignment horizontal="right" vertical="center"/>
    </xf>
    <xf numFmtId="49" fontId="3" fillId="2" borderId="13" xfId="49" applyNumberFormat="1" applyFont="1" applyFill="1" applyBorder="1" applyAlignment="1">
      <alignment horizontal="center" vertical="center" wrapText="1"/>
    </xf>
    <xf numFmtId="49" fontId="3" fillId="2" borderId="14" xfId="49" applyNumberFormat="1" applyFont="1" applyFill="1" applyBorder="1" applyAlignment="1">
      <alignment horizontal="center" vertical="center"/>
    </xf>
    <xf numFmtId="49" fontId="3" fillId="2" borderId="15" xfId="49" applyNumberFormat="1" applyFont="1" applyFill="1" applyBorder="1" applyAlignment="1">
      <alignment horizontal="left" vertical="center" wrapText="1"/>
    </xf>
    <xf numFmtId="49" fontId="3" fillId="2" borderId="14" xfId="49" applyNumberFormat="1" applyFont="1" applyFill="1" applyBorder="1" applyAlignment="1">
      <alignment horizontal="center" vertical="center" wrapText="1"/>
    </xf>
    <xf numFmtId="49" fontId="3" fillId="2" borderId="16" xfId="49" applyNumberFormat="1" applyFont="1" applyFill="1" applyBorder="1" applyAlignment="1">
      <alignment horizontal="center" vertical="center" wrapText="1"/>
    </xf>
    <xf numFmtId="49" fontId="3" fillId="2" borderId="10" xfId="49" applyNumberFormat="1" applyFont="1" applyFill="1" applyBorder="1" applyAlignment="1">
      <alignment horizontal="center" vertical="center" wrapText="1"/>
    </xf>
    <xf numFmtId="49" fontId="3" fillId="2" borderId="7" xfId="49" applyNumberFormat="1" applyFont="1" applyFill="1" applyBorder="1" applyAlignment="1">
      <alignment horizontal="center" vertical="center" wrapText="1"/>
    </xf>
    <xf numFmtId="49" fontId="3" fillId="2" borderId="13" xfId="49" applyNumberFormat="1" applyFont="1" applyFill="1" applyBorder="1" applyAlignment="1">
      <alignment horizontal="left" vertical="center" wrapText="1"/>
    </xf>
    <xf numFmtId="49" fontId="3" fillId="2" borderId="16" xfId="49" applyNumberFormat="1" applyFont="1" applyFill="1" applyBorder="1" applyAlignment="1">
      <alignment horizontal="center" vertical="center"/>
    </xf>
    <xf numFmtId="49" fontId="3" fillId="2" borderId="15" xfId="49" applyNumberFormat="1" applyFont="1" applyFill="1" applyBorder="1" applyAlignment="1">
      <alignment horizontal="center" vertical="center"/>
    </xf>
    <xf numFmtId="180" fontId="3" fillId="2" borderId="11" xfId="49" applyNumberFormat="1" applyFont="1" applyFill="1" applyBorder="1" applyAlignment="1">
      <alignment horizontal="right" vertical="center"/>
    </xf>
    <xf numFmtId="49" fontId="3" fillId="2" borderId="12" xfId="49" applyNumberFormat="1" applyFont="1" applyFill="1" applyBorder="1" applyAlignment="1">
      <alignment horizontal="left" vertical="center" wrapText="1"/>
    </xf>
    <xf numFmtId="49" fontId="3" fillId="2" borderId="12" xfId="49" applyNumberFormat="1" applyFont="1" applyFill="1" applyBorder="1" applyAlignment="1">
      <alignment horizontal="center" vertical="center" wrapText="1"/>
    </xf>
    <xf numFmtId="176" fontId="3" fillId="2" borderId="12" xfId="49" applyNumberFormat="1" applyFont="1" applyFill="1" applyBorder="1" applyAlignment="1">
      <alignment horizontal="right" vertical="center"/>
    </xf>
    <xf numFmtId="180" fontId="3" fillId="4" borderId="11" xfId="49" applyNumberFormat="1" applyFont="1" applyFill="1" applyBorder="1" applyAlignment="1">
      <alignment horizontal="right" vertical="center"/>
    </xf>
    <xf numFmtId="49" fontId="3" fillId="2" borderId="11" xfId="49" applyNumberFormat="1" applyFont="1" applyFill="1" applyBorder="1" applyAlignment="1">
      <alignment vertical="center"/>
    </xf>
    <xf numFmtId="49" fontId="3" fillId="2" borderId="8" xfId="49" applyNumberFormat="1" applyFont="1" applyFill="1" applyBorder="1" applyAlignment="1">
      <alignment horizontal="right" vertical="center"/>
    </xf>
    <xf numFmtId="49" fontId="3" fillId="2" borderId="0" xfId="49" applyNumberFormat="1" applyFont="1" applyFill="1" applyAlignment="1">
      <alignment horizontal="center" vertical="center"/>
    </xf>
    <xf numFmtId="49" fontId="3" fillId="2" borderId="0" xfId="49" applyNumberFormat="1" applyFont="1" applyFill="1" applyAlignment="1">
      <alignment horizontal="right" vertical="center"/>
    </xf>
    <xf numFmtId="0" fontId="3" fillId="2" borderId="0" xfId="49" applyFont="1" applyFill="1" applyAlignment="1">
      <alignment horizontal="right" vertical="center"/>
    </xf>
    <xf numFmtId="49" fontId="3" fillId="2" borderId="17" xfId="49" applyNumberFormat="1" applyFont="1" applyFill="1" applyBorder="1" applyAlignment="1">
      <alignment vertical="center"/>
    </xf>
    <xf numFmtId="49" fontId="3" fillId="2" borderId="17" xfId="49" applyNumberFormat="1" applyFont="1" applyFill="1" applyBorder="1" applyAlignment="1">
      <alignment vertical="center" wrapText="1"/>
    </xf>
    <xf numFmtId="49" fontId="3" fillId="2" borderId="3" xfId="49" applyNumberFormat="1" applyFont="1" applyFill="1" applyBorder="1" applyAlignment="1">
      <alignment vertical="center"/>
    </xf>
    <xf numFmtId="49" fontId="3" fillId="2" borderId="18" xfId="49" applyNumberFormat="1" applyFont="1" applyFill="1" applyBorder="1" applyAlignment="1">
      <alignment vertical="center"/>
    </xf>
    <xf numFmtId="180" fontId="3" fillId="2" borderId="13" xfId="49" applyNumberFormat="1" applyFont="1" applyFill="1" applyBorder="1" applyAlignment="1">
      <alignment horizontal="right" vertical="center"/>
    </xf>
    <xf numFmtId="49" fontId="3" fillId="2" borderId="15" xfId="49" applyNumberFormat="1" applyFont="1" applyFill="1" applyBorder="1" applyAlignment="1">
      <alignment vertical="center"/>
    </xf>
    <xf numFmtId="180" fontId="3" fillId="4" borderId="15" xfId="49" applyNumberFormat="1" applyFont="1" applyFill="1" applyBorder="1" applyAlignment="1">
      <alignment horizontal="right" vertical="center"/>
    </xf>
    <xf numFmtId="180" fontId="3" fillId="2" borderId="17" xfId="49" applyNumberFormat="1" applyFont="1" applyFill="1" applyBorder="1" applyAlignment="1">
      <alignment horizontal="right" vertical="center"/>
    </xf>
    <xf numFmtId="180" fontId="3" fillId="4" borderId="4" xfId="49" applyNumberFormat="1" applyFont="1" applyFill="1" applyBorder="1" applyAlignment="1">
      <alignment horizontal="right" vertical="center"/>
    </xf>
    <xf numFmtId="180" fontId="3" fillId="4" borderId="17" xfId="49" applyNumberFormat="1" applyFont="1" applyFill="1" applyBorder="1" applyAlignment="1">
      <alignment horizontal="right" vertical="center"/>
    </xf>
    <xf numFmtId="49" fontId="3" fillId="2" borderId="19" xfId="49" applyNumberFormat="1" applyFont="1" applyFill="1" applyBorder="1" applyAlignment="1">
      <alignment horizontal="center" vertical="center"/>
    </xf>
    <xf numFmtId="180" fontId="3" fillId="4" borderId="2" xfId="49" applyNumberFormat="1" applyFont="1" applyFill="1" applyBorder="1" applyAlignment="1">
      <alignment horizontal="right" vertical="center"/>
    </xf>
    <xf numFmtId="0" fontId="3" fillId="2" borderId="0" xfId="49" applyFont="1" applyFill="1" applyAlignment="1">
      <alignment vertical="center"/>
    </xf>
    <xf numFmtId="49" fontId="4" fillId="2" borderId="0" xfId="49" applyNumberFormat="1" applyFont="1" applyFill="1" applyAlignment="1">
      <alignment horizontal="center" vertical="center"/>
    </xf>
    <xf numFmtId="49" fontId="3" fillId="2" borderId="20" xfId="49" applyNumberFormat="1" applyFont="1" applyFill="1" applyBorder="1" applyAlignment="1">
      <alignment vertical="center"/>
    </xf>
    <xf numFmtId="180" fontId="3" fillId="2" borderId="15" xfId="49" applyNumberFormat="1" applyFont="1" applyFill="1" applyBorder="1" applyAlignment="1">
      <alignment horizontal="right" vertical="center"/>
    </xf>
    <xf numFmtId="49" fontId="3" fillId="2" borderId="17" xfId="49" applyNumberFormat="1" applyFont="1" applyFill="1" applyBorder="1" applyAlignment="1">
      <alignment horizontal="center" vertical="center"/>
    </xf>
    <xf numFmtId="49" fontId="3" fillId="2" borderId="0" xfId="49" applyNumberFormat="1" applyFont="1" applyFill="1" applyAlignment="1">
      <alignment vertical="center"/>
    </xf>
    <xf numFmtId="0" fontId="2" fillId="2" borderId="0" xfId="49" applyFont="1" applyFill="1" applyAlignment="1">
      <alignment horizontal="left" vertical="center"/>
    </xf>
    <xf numFmtId="49" fontId="3" fillId="2" borderId="0" xfId="49" applyNumberFormat="1" applyFont="1" applyFill="1"/>
    <xf numFmtId="49" fontId="4" fillId="2" borderId="0" xfId="49" applyNumberFormat="1" applyFont="1" applyFill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2" xfId="49" applyNumberFormat="1" applyFont="1" applyFill="1" applyBorder="1" applyAlignment="1">
      <alignment vertical="center" shrinkToFit="1"/>
    </xf>
    <xf numFmtId="49" fontId="3" fillId="2" borderId="2" xfId="49" applyNumberFormat="1" applyFont="1" applyFill="1" applyBorder="1" applyAlignment="1">
      <alignment horizontal="left" vertical="center"/>
    </xf>
    <xf numFmtId="49" fontId="3" fillId="2" borderId="4" xfId="49" applyNumberFormat="1" applyFont="1" applyFill="1" applyBorder="1" applyAlignment="1">
      <alignment vertical="center" shrinkToFit="1"/>
    </xf>
    <xf numFmtId="49" fontId="3" fillId="2" borderId="11" xfId="49" applyNumberFormat="1" applyFont="1" applyFill="1" applyBorder="1" applyAlignment="1">
      <alignment vertical="center" shrinkToFit="1"/>
    </xf>
    <xf numFmtId="49" fontId="3" fillId="2" borderId="15" xfId="49" applyNumberFormat="1" applyFont="1" applyFill="1" applyBorder="1" applyAlignment="1">
      <alignment vertical="center" shrinkToFit="1"/>
    </xf>
    <xf numFmtId="49" fontId="3" fillId="2" borderId="4" xfId="49" applyNumberFormat="1" applyFont="1" applyFill="1" applyBorder="1" applyAlignment="1">
      <alignment horizontal="center" vertical="center" shrinkToFit="1"/>
    </xf>
    <xf numFmtId="0" fontId="3" fillId="2" borderId="8" xfId="49" applyFont="1" applyFill="1" applyBorder="1"/>
    <xf numFmtId="0" fontId="3" fillId="2" borderId="8" xfId="49" applyFont="1" applyFill="1" applyBorder="1" applyAlignment="1">
      <alignment horizontal="left"/>
    </xf>
    <xf numFmtId="49" fontId="4" fillId="2" borderId="21" xfId="49" applyNumberFormat="1" applyFont="1" applyFill="1" applyBorder="1" applyAlignment="1">
      <alignment horizontal="center" vertical="center"/>
    </xf>
    <xf numFmtId="49" fontId="4" fillId="2" borderId="22" xfId="49" applyNumberFormat="1" applyFont="1" applyFill="1" applyBorder="1" applyAlignment="1">
      <alignment horizontal="center" vertical="center"/>
    </xf>
    <xf numFmtId="0" fontId="4" fillId="2" borderId="23" xfId="49" applyFont="1" applyFill="1" applyBorder="1" applyAlignment="1">
      <alignment horizontal="center" vertical="center"/>
    </xf>
    <xf numFmtId="0" fontId="4" fillId="2" borderId="17" xfId="49" applyFont="1" applyFill="1" applyBorder="1" applyAlignment="1">
      <alignment horizontal="center" vertical="center"/>
    </xf>
    <xf numFmtId="0" fontId="4" fillId="2" borderId="24" xfId="49" applyFont="1" applyFill="1" applyBorder="1" applyAlignment="1">
      <alignment horizontal="center" vertical="center"/>
    </xf>
    <xf numFmtId="0" fontId="4" fillId="2" borderId="25" xfId="49" applyFont="1" applyFill="1" applyBorder="1" applyAlignment="1">
      <alignment horizontal="center" vertical="center"/>
    </xf>
    <xf numFmtId="49" fontId="4" fillId="2" borderId="4" xfId="49" applyNumberFormat="1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/>
    </xf>
    <xf numFmtId="0" fontId="4" fillId="2" borderId="6" xfId="49" applyFont="1" applyFill="1" applyBorder="1" applyAlignment="1">
      <alignment horizontal="center" vertical="center"/>
    </xf>
    <xf numFmtId="49" fontId="4" fillId="2" borderId="6" xfId="49" applyNumberFormat="1" applyFont="1" applyFill="1" applyBorder="1" applyAlignment="1">
      <alignment horizontal="center" vertical="center" wrapText="1"/>
    </xf>
    <xf numFmtId="49" fontId="3" fillId="2" borderId="16" xfId="49" applyNumberFormat="1" applyFont="1" applyFill="1" applyBorder="1" applyAlignment="1">
      <alignment vertical="center"/>
    </xf>
    <xf numFmtId="49" fontId="3" fillId="2" borderId="10" xfId="49" applyNumberFormat="1" applyFont="1" applyFill="1" applyBorder="1" applyAlignment="1">
      <alignment vertical="center"/>
    </xf>
    <xf numFmtId="49" fontId="3" fillId="2" borderId="7" xfId="49" applyNumberFormat="1" applyFont="1" applyFill="1" applyBorder="1" applyAlignment="1">
      <alignment vertical="center"/>
    </xf>
    <xf numFmtId="0" fontId="3" fillId="2" borderId="0" xfId="49" applyFont="1" applyFill="1"/>
    <xf numFmtId="49" fontId="6" fillId="2" borderId="0" xfId="49" applyNumberFormat="1" applyFont="1" applyFill="1" applyAlignment="1">
      <alignment horizontal="center" vertical="center"/>
    </xf>
    <xf numFmtId="49" fontId="3" fillId="0" borderId="9" xfId="49" applyNumberFormat="1" applyFont="1" applyFill="1" applyBorder="1" applyAlignment="1">
      <alignment vertical="center"/>
    </xf>
    <xf numFmtId="180" fontId="3" fillId="2" borderId="19" xfId="49" applyNumberFormat="1" applyFont="1" applyFill="1" applyBorder="1" applyAlignment="1">
      <alignment horizontal="right" vertical="center"/>
    </xf>
    <xf numFmtId="49" fontId="3" fillId="2" borderId="14" xfId="49" applyNumberFormat="1" applyFont="1" applyFill="1" applyBorder="1" applyAlignment="1">
      <alignment vertical="center"/>
    </xf>
    <xf numFmtId="178" fontId="3" fillId="2" borderId="6" xfId="49" applyNumberFormat="1" applyFont="1" applyFill="1" applyBorder="1" applyAlignment="1">
      <alignment horizontal="right" vertical="center"/>
    </xf>
    <xf numFmtId="180" fontId="3" fillId="2" borderId="26" xfId="49" applyNumberFormat="1" applyFont="1" applyFill="1" applyBorder="1" applyAlignment="1">
      <alignment horizontal="right" vertical="center"/>
    </xf>
    <xf numFmtId="178" fontId="3" fillId="2" borderId="12" xfId="49" applyNumberFormat="1" applyFont="1" applyFill="1" applyBorder="1" applyAlignment="1">
      <alignment horizontal="right" vertical="center"/>
    </xf>
    <xf numFmtId="49" fontId="3" fillId="2" borderId="24" xfId="49" applyNumberFormat="1" applyFont="1" applyFill="1" applyBorder="1" applyAlignment="1">
      <alignment horizontal="center" vertical="center"/>
    </xf>
    <xf numFmtId="49" fontId="3" fillId="2" borderId="26" xfId="49" applyNumberFormat="1" applyFont="1" applyFill="1" applyBorder="1" applyAlignment="1">
      <alignment horizontal="center" vertical="center"/>
    </xf>
    <xf numFmtId="49" fontId="3" fillId="2" borderId="10" xfId="49" applyNumberFormat="1" applyFont="1" applyFill="1" applyBorder="1" applyAlignment="1">
      <alignment horizontal="left" vertical="center"/>
    </xf>
    <xf numFmtId="180" fontId="3" fillId="2" borderId="24" xfId="49" applyNumberFormat="1" applyFont="1" applyFill="1" applyBorder="1" applyAlignment="1">
      <alignment horizontal="right" vertical="center"/>
    </xf>
    <xf numFmtId="180" fontId="3" fillId="2" borderId="12" xfId="49" applyNumberFormat="1" applyFont="1" applyFill="1" applyBorder="1" applyAlignment="1">
      <alignment horizontal="right" vertical="center"/>
    </xf>
    <xf numFmtId="49" fontId="3" fillId="2" borderId="27" xfId="49" applyNumberFormat="1" applyFont="1" applyFill="1" applyBorder="1" applyAlignment="1">
      <alignment horizontal="center" vertical="center"/>
    </xf>
    <xf numFmtId="180" fontId="3" fillId="4" borderId="7" xfId="49" applyNumberFormat="1" applyFont="1" applyFill="1" applyBorder="1" applyAlignment="1">
      <alignment horizontal="right" vertical="center"/>
    </xf>
    <xf numFmtId="180" fontId="3" fillId="4" borderId="26" xfId="49" applyNumberFormat="1" applyFont="1" applyFill="1" applyBorder="1" applyAlignment="1">
      <alignment horizontal="right" vertical="center"/>
    </xf>
    <xf numFmtId="178" fontId="3" fillId="4" borderId="7" xfId="49" applyNumberFormat="1" applyFont="1" applyFill="1" applyBorder="1" applyAlignment="1">
      <alignment horizontal="right" vertical="center"/>
    </xf>
    <xf numFmtId="178" fontId="3" fillId="4" borderId="12" xfId="49" applyNumberFormat="1" applyFont="1" applyFill="1" applyBorder="1" applyAlignment="1">
      <alignment horizontal="right" vertical="center"/>
    </xf>
    <xf numFmtId="180" fontId="3" fillId="4" borderId="10" xfId="49" applyNumberFormat="1" applyFont="1" applyFill="1" applyBorder="1" applyAlignment="1">
      <alignment horizontal="right" vertical="center"/>
    </xf>
    <xf numFmtId="180" fontId="3" fillId="4" borderId="27" xfId="49" applyNumberFormat="1" applyFont="1" applyFill="1" applyBorder="1" applyAlignment="1">
      <alignment horizontal="right" vertical="center"/>
    </xf>
    <xf numFmtId="178" fontId="3" fillId="4" borderId="10" xfId="49" applyNumberFormat="1" applyFont="1" applyFill="1" applyBorder="1" applyAlignment="1">
      <alignment horizontal="right" vertical="center"/>
    </xf>
    <xf numFmtId="178" fontId="3" fillId="4" borderId="6" xfId="49" applyNumberFormat="1" applyFont="1" applyFill="1" applyBorder="1" applyAlignment="1">
      <alignment horizontal="right" vertical="center"/>
    </xf>
    <xf numFmtId="49" fontId="3" fillId="2" borderId="13" xfId="49" applyNumberFormat="1" applyFont="1" applyFill="1" applyBorder="1" applyAlignment="1">
      <alignment vertical="center"/>
    </xf>
    <xf numFmtId="49" fontId="3" fillId="2" borderId="28" xfId="49" applyNumberFormat="1" applyFont="1" applyFill="1" applyBorder="1" applyAlignment="1">
      <alignment vertical="center"/>
    </xf>
    <xf numFmtId="180" fontId="3" fillId="2" borderId="28" xfId="49" applyNumberFormat="1" applyFont="1" applyFill="1" applyBorder="1" applyAlignment="1">
      <alignment horizontal="right" vertical="center"/>
    </xf>
    <xf numFmtId="49" fontId="3" fillId="2" borderId="25" xfId="49" applyNumberFormat="1" applyFont="1" applyFill="1" applyBorder="1" applyAlignment="1">
      <alignment vertical="center"/>
    </xf>
    <xf numFmtId="180" fontId="3" fillId="4" borderId="13" xfId="49" applyNumberFormat="1" applyFont="1" applyFill="1" applyBorder="1" applyAlignment="1">
      <alignment horizontal="right" vertical="center"/>
    </xf>
    <xf numFmtId="49" fontId="7" fillId="2" borderId="8" xfId="49" applyNumberFormat="1" applyFont="1" applyFill="1" applyBorder="1"/>
    <xf numFmtId="178" fontId="3" fillId="2" borderId="10" xfId="49" applyNumberFormat="1" applyFont="1" applyFill="1" applyBorder="1" applyAlignment="1">
      <alignment horizontal="right" vertical="center"/>
    </xf>
    <xf numFmtId="178" fontId="3" fillId="2" borderId="2" xfId="49" applyNumberFormat="1" applyFont="1" applyFill="1" applyBorder="1" applyAlignment="1">
      <alignment horizontal="right" vertical="center"/>
    </xf>
    <xf numFmtId="178" fontId="3" fillId="2" borderId="7" xfId="49" applyNumberFormat="1" applyFont="1" applyFill="1" applyBorder="1" applyAlignment="1">
      <alignment horizontal="right" vertical="center"/>
    </xf>
    <xf numFmtId="49" fontId="3" fillId="2" borderId="19" xfId="49" applyNumberFormat="1" applyFont="1" applyFill="1" applyBorder="1" applyAlignment="1">
      <alignment vertical="center" wrapText="1"/>
    </xf>
    <xf numFmtId="180" fontId="3" fillId="2" borderId="8" xfId="49" applyNumberFormat="1" applyFont="1" applyFill="1" applyBorder="1" applyAlignment="1">
      <alignment horizontal="right" vertical="center"/>
    </xf>
    <xf numFmtId="0" fontId="8" fillId="2" borderId="0" xfId="49" applyFont="1" applyFill="1"/>
    <xf numFmtId="49" fontId="7" fillId="2" borderId="0" xfId="49" applyNumberFormat="1" applyFont="1" applyFill="1"/>
    <xf numFmtId="49" fontId="7" fillId="2" borderId="9" xfId="49" applyNumberFormat="1" applyFont="1" applyFill="1" applyBorder="1"/>
    <xf numFmtId="49" fontId="4" fillId="2" borderId="10" xfId="49" applyNumberFormat="1" applyFont="1" applyFill="1" applyBorder="1" applyAlignment="1">
      <alignment horizontal="center" vertical="center" wrapText="1"/>
    </xf>
    <xf numFmtId="49" fontId="4" fillId="2" borderId="26" xfId="49" applyNumberFormat="1" applyFont="1" applyFill="1" applyBorder="1" applyAlignment="1">
      <alignment horizontal="center" vertical="center" wrapText="1"/>
    </xf>
    <xf numFmtId="49" fontId="3" fillId="2" borderId="28" xfId="49" applyNumberFormat="1" applyFont="1" applyFill="1" applyBorder="1" applyAlignment="1">
      <alignment horizontal="left" vertical="center"/>
    </xf>
    <xf numFmtId="49" fontId="3" fillId="4" borderId="2" xfId="49" applyNumberFormat="1" applyFont="1" applyFill="1" applyBorder="1" applyAlignment="1">
      <alignment horizontal="center" vertical="center"/>
    </xf>
    <xf numFmtId="0" fontId="7" fillId="2" borderId="0" xfId="49" applyFont="1" applyFill="1"/>
    <xf numFmtId="49" fontId="3" fillId="2" borderId="0" xfId="49" applyNumberFormat="1" applyFont="1" applyFill="1" applyAlignment="1">
      <alignment horizontal="right"/>
    </xf>
    <xf numFmtId="0" fontId="9" fillId="2" borderId="0" xfId="49" applyFont="1" applyFill="1" applyAlignment="1">
      <alignment horizontal="center" vertical="center"/>
    </xf>
    <xf numFmtId="0" fontId="10" fillId="2" borderId="0" xfId="49" applyFont="1" applyFill="1" applyAlignment="1">
      <alignment horizontal="center" vertical="center"/>
    </xf>
    <xf numFmtId="0" fontId="11" fillId="2" borderId="0" xfId="49" applyFont="1" applyFill="1"/>
    <xf numFmtId="0" fontId="3" fillId="2" borderId="0" xfId="49" applyFont="1" applyFill="1" applyAlignment="1">
      <alignment horizontal="right"/>
    </xf>
    <xf numFmtId="0" fontId="12" fillId="2" borderId="0" xfId="49" applyFont="1" applyFill="1" applyAlignment="1">
      <alignment horizontal="right" vertical="center"/>
    </xf>
    <xf numFmtId="0" fontId="13" fillId="2" borderId="0" xfId="49" applyFont="1" applyFill="1" applyAlignment="1">
      <alignment horizontal="center" vertical="center"/>
    </xf>
    <xf numFmtId="0" fontId="14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14" fillId="2" borderId="0" xfId="49" applyFont="1" applyFill="1" applyAlignment="1">
      <alignment horizontal="left" vertical="center"/>
    </xf>
    <xf numFmtId="49" fontId="3" fillId="2" borderId="29" xfId="49" applyNumberFormat="1" applyFont="1" applyFill="1" applyBorder="1" applyAlignment="1">
      <alignment vertical="center"/>
    </xf>
    <xf numFmtId="0" fontId="3" fillId="2" borderId="0" xfId="49" applyFont="1" applyFill="1" applyAlignment="1">
      <alignment horizontal="left" vertical="center"/>
    </xf>
    <xf numFmtId="0" fontId="7" fillId="2" borderId="0" xfId="49" applyFont="1" applyFill="1" applyAlignment="1">
      <alignment vertical="center"/>
    </xf>
    <xf numFmtId="0" fontId="15" fillId="2" borderId="0" xfId="49" applyFont="1" applyFill="1" applyAlignment="1">
      <alignment horizontal="left" vertical="center"/>
    </xf>
    <xf numFmtId="0" fontId="3" fillId="2" borderId="30" xfId="49" applyFont="1" applyFill="1" applyBorder="1" applyAlignment="1">
      <alignment vertical="center"/>
    </xf>
    <xf numFmtId="0" fontId="16" fillId="2" borderId="0" xfId="49" applyFont="1" applyFill="1" applyAlignment="1">
      <alignment vertical="center"/>
    </xf>
    <xf numFmtId="49" fontId="3" fillId="0" borderId="29" xfId="49" applyNumberFormat="1" applyFont="1" applyFill="1" applyBorder="1" applyAlignment="1">
      <alignment vertical="center"/>
    </xf>
    <xf numFmtId="0" fontId="3" fillId="2" borderId="0" xfId="49" applyFont="1" applyFill="1" applyAlignment="1">
      <alignment vertical="center" wrapText="1"/>
    </xf>
    <xf numFmtId="0" fontId="17" fillId="2" borderId="0" xfId="49" applyFont="1" applyFill="1" applyAlignment="1">
      <alignment horizontal="center" vertical="center"/>
    </xf>
    <xf numFmtId="0" fontId="17" fillId="2" borderId="30" xfId="49" applyFont="1" applyFill="1" applyBorder="1" applyAlignment="1">
      <alignment horizontal="center" vertical="center"/>
    </xf>
    <xf numFmtId="179" fontId="3" fillId="2" borderId="29" xfId="49" applyNumberFormat="1" applyFont="1" applyFill="1" applyBorder="1" applyAlignment="1">
      <alignment horizontal="center" vertical="center"/>
    </xf>
    <xf numFmtId="176" fontId="3" fillId="2" borderId="29" xfId="49" applyNumberFormat="1" applyFont="1" applyFill="1" applyBorder="1" applyAlignment="1">
      <alignment horizontal="center" vertical="center"/>
    </xf>
    <xf numFmtId="0" fontId="7" fillId="2" borderId="0" xfId="49" applyFont="1" applyFill="1" applyAlignment="1">
      <alignment horizontal="center" vertical="center"/>
    </xf>
    <xf numFmtId="179" fontId="3" fillId="2" borderId="0" xfId="49" applyNumberFormat="1" applyFont="1" applyFill="1" applyAlignment="1">
      <alignment horizontal="center" vertical="center"/>
    </xf>
    <xf numFmtId="177" fontId="18" fillId="0" borderId="29" xfId="49" applyNumberFormat="1" applyFont="1" applyFill="1" applyBorder="1" applyAlignment="1">
      <alignment horizontal="right" vertical="center"/>
    </xf>
    <xf numFmtId="0" fontId="3" fillId="2" borderId="29" xfId="49" applyFont="1" applyFill="1" applyBorder="1" applyAlignment="1">
      <alignment horizontal="center" vertical="center"/>
    </xf>
    <xf numFmtId="0" fontId="3" fillId="2" borderId="30" xfId="49" applyFont="1" applyFill="1" applyBorder="1"/>
    <xf numFmtId="0" fontId="17" fillId="2" borderId="0" xfId="49" applyFont="1" applyFill="1"/>
    <xf numFmtId="0" fontId="17" fillId="2" borderId="30" xfId="49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FFFFFF"/>
      <rgbColor rgb="00800080"/>
      <rgbColor rgb="000000FF"/>
      <rgbColor rgb="00C0C0C0"/>
      <rgbColor rgb="0000FF00"/>
      <rgbColor rgb="009999FF"/>
      <rgbColor rgb="00FF0000"/>
      <rgbColor rgb="00FFFFCC"/>
      <rgbColor rgb="0000FFFF"/>
      <rgbColor rgb="00660066"/>
      <rgbColor rgb="00FF00FF"/>
      <rgbColor rgb="000066CC"/>
      <rgbColor rgb="00FFFF00"/>
      <rgbColor rgb="00000080"/>
      <rgbColor rgb="00000080"/>
      <rgbColor rgb="00FFFF00"/>
      <rgbColor rgb="00008000"/>
      <rgbColor rgb="00800080"/>
      <rgbColor rgb="00800000"/>
      <rgbColor rgb="00008080"/>
      <rgbColor rgb="00008080"/>
      <rgbColor rgb="0000CCFF"/>
      <rgbColor rgb="00800080"/>
      <rgbColor rgb="00CCFFCC"/>
      <rgbColor rgb="00808000"/>
      <rgbColor rgb="0099CCFF"/>
      <rgbColor rgb="00C0C0C0"/>
      <rgbColor rgb="00CC99FF"/>
      <rgbColor rgb="00808080"/>
      <rgbColor rgb="003366FF"/>
      <rgbColor rgb="00FF9999"/>
      <rgbColor rgb="0099CC00"/>
      <rgbColor rgb="00663399"/>
      <rgbColor rgb="00FF9900"/>
      <rgbColor rgb="00CCFFFF"/>
      <rgbColor rgb="00666699"/>
      <rgbColor rgb="00FFFFCC"/>
      <rgbColor rgb="00003366"/>
      <rgbColor rgb="00660066"/>
      <rgbColor rgb="00003300"/>
      <rgbColor rgb="008080FF"/>
      <rgbColor rgb="00993300"/>
      <rgbColor rgb="00CC6600"/>
      <rgbColor rgb="00333399"/>
      <rgbColor rgb="00FFCCC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1"/>
  <sheetViews>
    <sheetView showGridLines="0" showZeros="0" workbookViewId="0">
      <pane topLeftCell="A6" activePane="bottomRight" state="frozen"/>
      <selection activeCell="A1" sqref="A1"/>
    </sheetView>
  </sheetViews>
  <sheetFormatPr defaultColWidth="8" defaultRowHeight="14.25"/>
  <cols>
    <col min="1" max="1" width="7.15" style="1"/>
    <col min="2" max="2" width="24.725" style="1"/>
    <col min="3" max="3" width="18.95" style="1"/>
    <col min="4" max="4" width="2.25833333333333" style="1"/>
    <col min="5" max="8" width="8" style="1" hidden="1"/>
    <col min="9" max="9" width="26.9833333333333" style="1"/>
    <col min="10" max="10" width="9.91666666666667" style="1"/>
    <col min="11" max="11" width="4.01666666666667" style="1"/>
    <col min="12" max="12" width="7.025" style="1"/>
    <col min="13" max="13" width="4.14166666666667" style="1"/>
    <col min="14" max="14" width="6.525" style="1"/>
    <col min="15" max="15" width="3.51666666666667" style="1"/>
    <col min="16" max="16" width="4.14166666666667" style="1"/>
    <col min="17" max="17" width="20.5833333333333" style="1"/>
    <col min="18" max="18" width="2.25833333333333" style="1"/>
  </cols>
  <sheetData>
    <row r="1" ht="24.75" customHeight="1" spans="1:18">
      <c r="A1" s="9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03"/>
      <c r="P1" s="103"/>
      <c r="Q1" s="103"/>
      <c r="R1" s="103"/>
    </row>
    <row r="2" ht="45" customHeight="1" spans="1:18">
      <c r="A2" s="176" t="s">
        <v>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03"/>
      <c r="P2" s="103"/>
      <c r="Q2" s="103"/>
      <c r="R2" s="103"/>
    </row>
    <row r="3" ht="45" customHeight="1" spans="1:18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03"/>
      <c r="P3" s="103"/>
      <c r="Q3" s="103"/>
      <c r="R3" s="103"/>
    </row>
    <row r="4" ht="19.5" customHeight="1" spans="1:18">
      <c r="A4" s="182"/>
      <c r="B4" s="103"/>
      <c r="C4" s="103"/>
      <c r="D4" s="183"/>
      <c r="E4" s="183"/>
      <c r="F4" s="183"/>
      <c r="G4" s="183"/>
      <c r="H4" s="183"/>
      <c r="I4" s="183" t="s">
        <v>2</v>
      </c>
      <c r="J4" s="195">
        <v>0</v>
      </c>
      <c r="K4" s="183" t="s">
        <v>3</v>
      </c>
      <c r="L4" s="196">
        <v>0</v>
      </c>
      <c r="M4" s="183" t="s">
        <v>4</v>
      </c>
      <c r="N4" s="195">
        <v>0</v>
      </c>
      <c r="O4" s="183" t="s">
        <v>5</v>
      </c>
      <c r="P4" s="183"/>
      <c r="Q4" s="183"/>
      <c r="R4" s="183"/>
    </row>
    <row r="5" ht="19.5" customHeight="1" spans="1:18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</row>
    <row r="6" ht="19.5" customHeight="1" spans="1:18">
      <c r="A6" s="184" t="s">
        <v>6</v>
      </c>
      <c r="B6" s="103" t="s">
        <v>7</v>
      </c>
      <c r="C6" s="185"/>
      <c r="D6" s="186"/>
      <c r="E6" s="186"/>
      <c r="F6" s="186"/>
      <c r="G6" s="186"/>
      <c r="H6" s="186"/>
      <c r="I6" s="183"/>
      <c r="J6" s="186"/>
      <c r="K6" s="183"/>
      <c r="L6" s="186"/>
      <c r="M6" s="183"/>
      <c r="N6" s="183"/>
      <c r="O6" s="183"/>
      <c r="P6" s="183"/>
      <c r="Q6" s="183"/>
      <c r="R6" s="183"/>
    </row>
    <row r="7" ht="19.5" customHeight="1" spans="1:18">
      <c r="A7" s="174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</row>
    <row r="8" ht="19.5" customHeight="1" spans="1:18">
      <c r="A8" s="182"/>
      <c r="B8" s="103" t="s">
        <v>8</v>
      </c>
      <c r="C8" s="185"/>
      <c r="D8" s="183"/>
      <c r="E8" s="183"/>
      <c r="F8" s="183"/>
      <c r="G8" s="183"/>
      <c r="H8" s="183"/>
      <c r="I8" s="197"/>
      <c r="J8" s="198"/>
      <c r="K8" s="183"/>
      <c r="L8" s="198"/>
      <c r="M8" s="183"/>
      <c r="N8" s="198"/>
      <c r="O8" s="183"/>
      <c r="P8" s="183"/>
      <c r="Q8" s="183"/>
      <c r="R8" s="183"/>
    </row>
    <row r="9" ht="19.5" customHeight="1" spans="1:18">
      <c r="A9" s="174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</row>
    <row r="10" ht="19.5" customHeight="1" spans="1:18">
      <c r="A10" s="174"/>
      <c r="B10" s="103" t="s">
        <v>9</v>
      </c>
      <c r="C10" s="185"/>
      <c r="D10" s="187"/>
      <c r="E10" s="187"/>
      <c r="F10" s="187"/>
      <c r="G10" s="187"/>
      <c r="H10" s="187"/>
      <c r="I10" s="183" t="s">
        <v>10</v>
      </c>
      <c r="J10" s="199">
        <v>0</v>
      </c>
      <c r="K10" s="183" t="s">
        <v>3</v>
      </c>
      <c r="L10" s="199">
        <v>0</v>
      </c>
      <c r="M10" s="183" t="s">
        <v>4</v>
      </c>
      <c r="N10" s="199">
        <v>0</v>
      </c>
      <c r="O10" s="183" t="s">
        <v>11</v>
      </c>
      <c r="P10" s="187"/>
      <c r="Q10" s="187"/>
      <c r="R10" s="174"/>
    </row>
    <row r="11" ht="19.5" customHeight="1" spans="1:18">
      <c r="A11" s="174"/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</row>
    <row r="12" ht="19.5" customHeight="1" spans="1:18">
      <c r="A12" s="184" t="s">
        <v>12</v>
      </c>
      <c r="B12" s="103" t="s">
        <v>13</v>
      </c>
      <c r="C12" s="185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</row>
    <row r="13" ht="19.5" customHeight="1" spans="1:18">
      <c r="A13" s="188"/>
      <c r="B13" s="103"/>
      <c r="C13" s="189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03"/>
      <c r="P13" s="103"/>
      <c r="Q13" s="103"/>
      <c r="R13" s="103"/>
    </row>
    <row r="14" ht="19.5" customHeight="1" spans="1:18">
      <c r="A14" s="190"/>
      <c r="B14" s="186" t="s">
        <v>14</v>
      </c>
      <c r="C14" s="191"/>
      <c r="D14" s="183"/>
      <c r="E14" s="183"/>
      <c r="F14" s="183"/>
      <c r="G14" s="183"/>
      <c r="H14" s="183"/>
      <c r="I14" s="183" t="s">
        <v>15</v>
      </c>
      <c r="J14" s="191"/>
      <c r="K14" s="200"/>
      <c r="L14" s="200"/>
      <c r="M14" s="183" t="s">
        <v>16</v>
      </c>
      <c r="N14" s="183"/>
      <c r="O14" s="103"/>
      <c r="P14" s="103"/>
      <c r="Q14" s="191"/>
      <c r="R14" s="103"/>
    </row>
    <row r="15" ht="19.5" customHeight="1" spans="1:18">
      <c r="A15" s="174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</row>
    <row r="16" ht="30" customHeight="1" spans="1:18">
      <c r="A16" s="190"/>
      <c r="B16" s="192" t="s">
        <v>17</v>
      </c>
      <c r="C16" s="191"/>
      <c r="D16" s="183"/>
      <c r="E16" s="183"/>
      <c r="F16" s="183"/>
      <c r="G16" s="183"/>
      <c r="H16" s="183"/>
      <c r="I16" s="183" t="s">
        <v>15</v>
      </c>
      <c r="J16" s="191"/>
      <c r="K16" s="200"/>
      <c r="L16" s="200"/>
      <c r="M16" s="183" t="s">
        <v>16</v>
      </c>
      <c r="N16" s="183"/>
      <c r="O16" s="103"/>
      <c r="P16" s="103"/>
      <c r="Q16" s="191"/>
      <c r="R16" s="103"/>
    </row>
    <row r="17" ht="19.5" customHeight="1" spans="1:18">
      <c r="A17" s="174"/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</row>
    <row r="18" ht="19.5" customHeight="1" spans="1:18">
      <c r="A18" s="174"/>
      <c r="B18" s="192" t="s">
        <v>18</v>
      </c>
      <c r="C18" s="185"/>
      <c r="D18" s="183"/>
      <c r="E18" s="183"/>
      <c r="F18" s="183"/>
      <c r="G18" s="183"/>
      <c r="H18" s="183"/>
      <c r="I18" s="183" t="s">
        <v>15</v>
      </c>
      <c r="J18" s="191"/>
      <c r="K18" s="185"/>
      <c r="L18" s="185"/>
      <c r="M18" s="183" t="s">
        <v>16</v>
      </c>
      <c r="N18" s="103"/>
      <c r="O18" s="103"/>
      <c r="P18" s="103"/>
      <c r="Q18" s="191"/>
      <c r="R18" s="174"/>
    </row>
    <row r="19" ht="19.5" customHeight="1" spans="1:18">
      <c r="A19" s="174"/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</row>
    <row r="20" ht="19.5" customHeight="1" spans="1:18">
      <c r="A20" s="190"/>
      <c r="B20" s="192" t="s">
        <v>19</v>
      </c>
      <c r="C20" s="185"/>
      <c r="D20" s="183"/>
      <c r="E20" s="183"/>
      <c r="F20" s="183"/>
      <c r="G20" s="183"/>
      <c r="H20" s="183"/>
      <c r="I20" s="183" t="s">
        <v>20</v>
      </c>
      <c r="J20" s="191"/>
      <c r="K20" s="185"/>
      <c r="L20" s="185"/>
      <c r="M20" s="183" t="s">
        <v>16</v>
      </c>
      <c r="N20" s="103"/>
      <c r="O20" s="103"/>
      <c r="P20" s="103"/>
      <c r="Q20" s="191"/>
      <c r="R20" s="103"/>
    </row>
    <row r="21" ht="19.5" customHeight="1" spans="1:18">
      <c r="A21" s="134"/>
      <c r="B21" s="193"/>
      <c r="C21" s="194"/>
      <c r="D21" s="193"/>
      <c r="E21" s="193"/>
      <c r="F21" s="193"/>
      <c r="G21" s="193"/>
      <c r="H21" s="193"/>
      <c r="I21" s="193"/>
      <c r="J21" s="201"/>
      <c r="K21" s="194"/>
      <c r="L21" s="194"/>
      <c r="M21" s="193"/>
      <c r="N21" s="202"/>
      <c r="O21" s="202"/>
      <c r="P21" s="202"/>
      <c r="Q21" s="203"/>
      <c r="R21" s="202"/>
    </row>
  </sheetData>
  <mergeCells count="10">
    <mergeCell ref="A2:Q2"/>
    <mergeCell ref="A3:N3"/>
    <mergeCell ref="J14:L14"/>
    <mergeCell ref="M14:P14"/>
    <mergeCell ref="J16:L16"/>
    <mergeCell ref="M16:P16"/>
    <mergeCell ref="J18:L18"/>
    <mergeCell ref="M18:P18"/>
    <mergeCell ref="J20:L20"/>
    <mergeCell ref="M20:P20"/>
  </mergeCells>
  <printOptions horizontalCentered="1"/>
  <pageMargins left="0.393055555555556" right="0.393055555555556" top="0.393055555555556" bottom="0.393055555555556" header="0.511805555555556" footer="0.511805555555556"/>
  <pageSetup paperSize="9" scale="70" pageOrder="overThenDown" orientation="landscape" errors="blank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"/>
  <sheetViews>
    <sheetView showGridLines="0" showZeros="0" workbookViewId="0">
      <selection activeCell="A1" sqref="A1"/>
    </sheetView>
  </sheetViews>
  <sheetFormatPr defaultColWidth="8" defaultRowHeight="14.25" outlineLevelCol="4"/>
  <cols>
    <col min="1" max="1" width="5.26666666666667" style="1"/>
    <col min="2" max="2" width="66.5083333333333" style="1"/>
    <col min="3" max="3" width="8" style="1" hidden="1"/>
    <col min="4" max="4" width="11.4166666666667" style="1"/>
    <col min="5" max="5" width="6.15" style="1"/>
  </cols>
  <sheetData>
    <row r="1" ht="27.75" customHeight="1" spans="1:5">
      <c r="A1" s="134"/>
      <c r="B1" s="134"/>
      <c r="C1" s="134"/>
      <c r="D1" s="134"/>
      <c r="E1" s="134"/>
    </row>
    <row r="2" ht="42.75" customHeight="1" spans="1:5">
      <c r="A2" s="176" t="s">
        <v>21</v>
      </c>
      <c r="B2" s="176"/>
      <c r="C2" s="176"/>
      <c r="D2" s="176"/>
      <c r="E2" s="177"/>
    </row>
    <row r="3" ht="25.5" customHeight="1" spans="1:5">
      <c r="A3" s="178"/>
      <c r="B3" s="178"/>
      <c r="C3" s="178"/>
      <c r="D3" s="178"/>
      <c r="E3" s="178"/>
    </row>
    <row r="4" ht="25.5" customHeight="1" spans="1:5">
      <c r="A4" s="178"/>
      <c r="B4" s="103" t="s">
        <v>22</v>
      </c>
      <c r="C4" s="103"/>
      <c r="D4" s="90" t="s">
        <v>23</v>
      </c>
      <c r="E4" s="179"/>
    </row>
    <row r="5" ht="25.5" customHeight="1" spans="1:5">
      <c r="A5" s="178"/>
      <c r="B5" s="103" t="s">
        <v>24</v>
      </c>
      <c r="C5" s="103"/>
      <c r="D5" s="90" t="s">
        <v>25</v>
      </c>
      <c r="E5" s="179"/>
    </row>
    <row r="6" ht="25.5" customHeight="1" spans="1:5">
      <c r="A6" s="178"/>
      <c r="B6" s="103" t="s">
        <v>26</v>
      </c>
      <c r="C6" s="103"/>
      <c r="D6" s="90" t="s">
        <v>27</v>
      </c>
      <c r="E6" s="179"/>
    </row>
    <row r="7" ht="25.5" customHeight="1" spans="1:5">
      <c r="A7" s="178"/>
      <c r="B7" s="103" t="s">
        <v>28</v>
      </c>
      <c r="C7" s="103"/>
      <c r="D7" s="90" t="s">
        <v>29</v>
      </c>
      <c r="E7" s="179"/>
    </row>
    <row r="8" ht="25.5" customHeight="1" spans="1:5">
      <c r="A8" s="178"/>
      <c r="B8" s="103" t="s">
        <v>30</v>
      </c>
      <c r="C8" s="103"/>
      <c r="D8" s="90" t="s">
        <v>31</v>
      </c>
      <c r="E8" s="179"/>
    </row>
    <row r="9" ht="25.5" customHeight="1" spans="1:5">
      <c r="A9" s="178"/>
      <c r="B9" s="103" t="s">
        <v>32</v>
      </c>
      <c r="C9" s="103"/>
      <c r="D9" s="90" t="s">
        <v>33</v>
      </c>
      <c r="E9" s="179"/>
    </row>
    <row r="10" ht="25.5" customHeight="1" spans="1:5">
      <c r="A10" s="178"/>
      <c r="B10" s="103" t="s">
        <v>34</v>
      </c>
      <c r="C10" s="103"/>
      <c r="D10" s="90" t="s">
        <v>35</v>
      </c>
      <c r="E10" s="179"/>
    </row>
    <row r="11" ht="25.5" customHeight="1" spans="1:5">
      <c r="A11" s="178"/>
      <c r="B11" s="103" t="s">
        <v>36</v>
      </c>
      <c r="C11" s="103"/>
      <c r="D11" s="90" t="s">
        <v>37</v>
      </c>
      <c r="E11" s="179"/>
    </row>
    <row r="12" ht="25.5" customHeight="1" spans="1:5">
      <c r="A12" s="134"/>
      <c r="B12" s="103" t="s">
        <v>38</v>
      </c>
      <c r="C12" s="103"/>
      <c r="D12" s="90" t="s">
        <v>39</v>
      </c>
      <c r="E12" s="179"/>
    </row>
    <row r="13" ht="25.5" customHeight="1" spans="1:5">
      <c r="A13" s="134"/>
      <c r="B13" s="103" t="s">
        <v>40</v>
      </c>
      <c r="C13" s="103"/>
      <c r="D13" s="90" t="s">
        <v>41</v>
      </c>
      <c r="E13" s="179"/>
    </row>
    <row r="14" ht="25.5" customHeight="1" spans="1:5">
      <c r="A14" s="134"/>
      <c r="B14" s="103" t="s">
        <v>42</v>
      </c>
      <c r="C14" s="103"/>
      <c r="D14" s="90" t="s">
        <v>43</v>
      </c>
      <c r="E14" s="179"/>
    </row>
  </sheetData>
  <mergeCells count="9">
    <mergeCell ref="A2:D2"/>
    <mergeCell ref="B4:C4"/>
    <mergeCell ref="B5:C5"/>
    <mergeCell ref="B6:C6"/>
    <mergeCell ref="B7:C7"/>
    <mergeCell ref="B8:C8"/>
    <mergeCell ref="B9:C9"/>
    <mergeCell ref="B10:C10"/>
    <mergeCell ref="B11:C11"/>
  </mergeCells>
  <printOptions horizontalCentered="1"/>
  <pageMargins left="0.393055555555556" right="0.393055555555556" top="0.393055555555556" bottom="0.393055555555556" header="0.511805555555556" footer="0.511805555555556"/>
  <pageSetup paperSize="9" scale="65" pageOrder="overThenDown" orientation="landscape" errors="blank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showZeros="0" tabSelected="1" workbookViewId="0">
      <pane topLeftCell="B5" activePane="bottomRight" state="frozen"/>
      <selection activeCell="A1" sqref="A1:I1"/>
    </sheetView>
  </sheetViews>
  <sheetFormatPr defaultColWidth="8" defaultRowHeight="14.25"/>
  <cols>
    <col min="1" max="1" width="39.6583333333333" style="1"/>
    <col min="2" max="2" width="23.3416666666667" style="1"/>
    <col min="3" max="3" width="15.0583333333333" style="1"/>
    <col min="4" max="4" width="15.9333333333333" style="1"/>
    <col min="5" max="5" width="18.45" style="1"/>
    <col min="6" max="6" width="19.95" style="1"/>
    <col min="7" max="7" width="17.125" style="1" customWidth="1"/>
    <col min="8" max="8" width="14.8083333333333" style="1"/>
    <col min="9" max="9" width="15.6833333333333" style="1"/>
  </cols>
  <sheetData>
    <row r="1" ht="42.75" customHeight="1" spans="1:9">
      <c r="A1" s="2" t="s">
        <v>44</v>
      </c>
      <c r="B1" s="3"/>
      <c r="C1" s="3"/>
      <c r="D1" s="167"/>
      <c r="E1" s="3"/>
      <c r="F1" s="3"/>
      <c r="G1" s="3"/>
      <c r="H1" s="3"/>
      <c r="I1" s="3"/>
    </row>
    <row r="2" ht="18.75" customHeight="1" spans="1:9">
      <c r="A2" s="108"/>
      <c r="B2" s="108"/>
      <c r="C2" s="108"/>
      <c r="D2" s="168"/>
      <c r="E2" s="108"/>
      <c r="F2" s="108"/>
      <c r="G2" s="108"/>
      <c r="H2" s="108"/>
      <c r="I2" s="175" t="s">
        <v>23</v>
      </c>
    </row>
    <row r="3" ht="18.75" customHeight="1" spans="1:9">
      <c r="A3" s="6" t="s">
        <v>45</v>
      </c>
      <c r="B3" s="6"/>
      <c r="C3" s="35"/>
      <c r="D3" s="169"/>
      <c r="E3" s="6"/>
      <c r="F3" s="6"/>
      <c r="G3" s="6"/>
      <c r="H3" s="6"/>
      <c r="I3" s="7" t="s">
        <v>46</v>
      </c>
    </row>
    <row r="4" ht="37.5" customHeight="1" spans="1:9">
      <c r="A4" s="8" t="s">
        <v>47</v>
      </c>
      <c r="B4" s="170" t="s">
        <v>48</v>
      </c>
      <c r="C4" s="130" t="s">
        <v>49</v>
      </c>
      <c r="D4" s="130" t="s">
        <v>50</v>
      </c>
      <c r="E4" s="171" t="s">
        <v>51</v>
      </c>
      <c r="F4" s="58" t="s">
        <v>52</v>
      </c>
      <c r="G4" s="58" t="s">
        <v>53</v>
      </c>
      <c r="H4" s="58" t="s">
        <v>54</v>
      </c>
      <c r="I4" s="170" t="s">
        <v>55</v>
      </c>
    </row>
    <row r="5" ht="25.5" customHeight="1" spans="1:9">
      <c r="A5" s="172" t="s">
        <v>56</v>
      </c>
      <c r="B5" s="102">
        <f>C5+D5+E5+F5+G5+H5+I5</f>
        <v>823173681.36</v>
      </c>
      <c r="C5" s="97">
        <v>0</v>
      </c>
      <c r="D5" s="97">
        <v>166345355</v>
      </c>
      <c r="E5" s="102">
        <v>330501394.68</v>
      </c>
      <c r="F5" s="102">
        <v>141644057.7</v>
      </c>
      <c r="G5" s="102">
        <v>181744033.98</v>
      </c>
      <c r="H5" s="102">
        <v>2938840</v>
      </c>
      <c r="I5" s="152">
        <v>0</v>
      </c>
    </row>
    <row r="6" ht="25.5" customHeight="1" spans="1:9">
      <c r="A6" s="114" t="s">
        <v>57</v>
      </c>
      <c r="B6" s="102">
        <f>C6+D6+E6+F6+G6+H6+I6</f>
        <v>428776927.66</v>
      </c>
      <c r="C6" s="102">
        <v>0</v>
      </c>
      <c r="D6" s="102">
        <v>93730464</v>
      </c>
      <c r="E6" s="102">
        <v>128804185.96</v>
      </c>
      <c r="F6" s="102">
        <v>140730957.7</v>
      </c>
      <c r="G6" s="102">
        <v>62932480</v>
      </c>
      <c r="H6" s="102">
        <v>2578840</v>
      </c>
      <c r="I6" s="152">
        <v>0</v>
      </c>
    </row>
    <row r="7" ht="25.5" customHeight="1" spans="1:9">
      <c r="A7" s="114" t="s">
        <v>58</v>
      </c>
      <c r="B7" s="102">
        <f>C7+D7+E7+F7+G7+H7+I7</f>
        <v>386606529.72</v>
      </c>
      <c r="C7" s="102">
        <v>0</v>
      </c>
      <c r="D7" s="102">
        <v>67854681</v>
      </c>
      <c r="E7" s="102">
        <v>201007208.72</v>
      </c>
      <c r="F7" s="102">
        <v>0</v>
      </c>
      <c r="G7" s="102">
        <v>117744640</v>
      </c>
      <c r="H7" s="102">
        <v>0</v>
      </c>
      <c r="I7" s="152">
        <v>0</v>
      </c>
    </row>
    <row r="8" ht="25.5" customHeight="1" spans="1:9">
      <c r="A8" s="11" t="s">
        <v>59</v>
      </c>
      <c r="B8" s="102">
        <f>C8+D8+E8+F8+G8+H8+I8</f>
        <v>5026913.98</v>
      </c>
      <c r="C8" s="102">
        <v>0</v>
      </c>
      <c r="D8" s="102">
        <v>2500000</v>
      </c>
      <c r="E8" s="102">
        <v>190000</v>
      </c>
      <c r="F8" s="102">
        <v>910000</v>
      </c>
      <c r="G8" s="102">
        <v>1066913.98</v>
      </c>
      <c r="H8" s="102">
        <v>360000</v>
      </c>
      <c r="I8" s="152">
        <v>0</v>
      </c>
    </row>
    <row r="9" ht="25.5" customHeight="1" spans="1:9">
      <c r="A9" s="11" t="s">
        <v>60</v>
      </c>
      <c r="B9" s="102">
        <f>C9+D9</f>
        <v>2260210</v>
      </c>
      <c r="C9" s="102">
        <v>0</v>
      </c>
      <c r="D9" s="102">
        <v>2260210</v>
      </c>
      <c r="E9" s="173"/>
      <c r="F9" s="102"/>
      <c r="G9" s="102"/>
      <c r="H9" s="102"/>
      <c r="I9" s="102"/>
    </row>
    <row r="10" ht="25.5" customHeight="1" spans="1:9">
      <c r="A10" s="11" t="s">
        <v>61</v>
      </c>
      <c r="B10" s="102">
        <f>C10+D10+E10+F10+I10</f>
        <v>500000</v>
      </c>
      <c r="C10" s="102">
        <v>0</v>
      </c>
      <c r="D10" s="102">
        <v>0</v>
      </c>
      <c r="E10" s="102">
        <v>500000</v>
      </c>
      <c r="F10" s="102">
        <v>0</v>
      </c>
      <c r="G10" s="102"/>
      <c r="H10" s="102"/>
      <c r="I10" s="102">
        <v>0</v>
      </c>
    </row>
    <row r="11" ht="25.5" customHeight="1" spans="1:9">
      <c r="A11" s="11" t="s">
        <v>62</v>
      </c>
      <c r="B11" s="102">
        <f>C11+D11+E11+F11+G11+H11+I11</f>
        <v>3100</v>
      </c>
      <c r="C11" s="102">
        <v>0</v>
      </c>
      <c r="D11" s="102">
        <v>0</v>
      </c>
      <c r="E11" s="102">
        <v>0</v>
      </c>
      <c r="F11" s="102">
        <v>3100</v>
      </c>
      <c r="G11" s="102">
        <v>0</v>
      </c>
      <c r="H11" s="102">
        <v>0</v>
      </c>
      <c r="I11" s="102">
        <v>0</v>
      </c>
    </row>
    <row r="12" ht="25.5" customHeight="1" spans="1:9">
      <c r="A12" s="11" t="s">
        <v>63</v>
      </c>
      <c r="B12" s="102">
        <f>C12</f>
        <v>0</v>
      </c>
      <c r="C12" s="102">
        <v>0</v>
      </c>
      <c r="D12" s="102"/>
      <c r="E12" s="102"/>
      <c r="F12" s="102"/>
      <c r="G12" s="102"/>
      <c r="H12" s="102"/>
      <c r="I12" s="102"/>
    </row>
    <row r="13" ht="25.5" customHeight="1" spans="1:9">
      <c r="A13" s="11" t="s">
        <v>64</v>
      </c>
      <c r="B13" s="102">
        <f>C13</f>
        <v>0</v>
      </c>
      <c r="C13" s="102">
        <v>0</v>
      </c>
      <c r="D13" s="102"/>
      <c r="E13" s="102"/>
      <c r="F13" s="102"/>
      <c r="G13" s="102"/>
      <c r="H13" s="102"/>
      <c r="I13" s="102"/>
    </row>
    <row r="14" ht="25.5" customHeight="1" spans="1:9">
      <c r="A14" s="114" t="s">
        <v>65</v>
      </c>
      <c r="B14" s="102">
        <f>C14+D14+E14+F14+G14+H14+I14</f>
        <v>695976229.98</v>
      </c>
      <c r="C14" s="102">
        <v>0</v>
      </c>
      <c r="D14" s="102">
        <v>72758618.44</v>
      </c>
      <c r="E14" s="102">
        <v>330501394.68</v>
      </c>
      <c r="F14" s="102">
        <v>107064964.25</v>
      </c>
      <c r="G14" s="102">
        <v>181649585.51</v>
      </c>
      <c r="H14" s="102">
        <v>4001667.1</v>
      </c>
      <c r="I14" s="102">
        <v>0</v>
      </c>
    </row>
    <row r="15" ht="25.5" customHeight="1" spans="1:9">
      <c r="A15" s="114" t="s">
        <v>66</v>
      </c>
      <c r="B15" s="102">
        <f>C15+D15+E15+F15+G15+H15+I15</f>
        <v>682680709.98</v>
      </c>
      <c r="C15" s="102">
        <v>0</v>
      </c>
      <c r="D15" s="102">
        <v>72658618.44</v>
      </c>
      <c r="E15" s="102">
        <v>330501394.68</v>
      </c>
      <c r="F15" s="102">
        <v>107064964.25</v>
      </c>
      <c r="G15" s="102">
        <v>168454065.51</v>
      </c>
      <c r="H15" s="102">
        <v>4001667.1</v>
      </c>
      <c r="I15" s="102">
        <v>0</v>
      </c>
    </row>
    <row r="16" ht="25.5" customHeight="1" spans="1:9">
      <c r="A16" s="114" t="s">
        <v>67</v>
      </c>
      <c r="B16" s="102">
        <f>C16+D16+E16+F16+I16</f>
        <v>100000</v>
      </c>
      <c r="C16" s="102">
        <v>0</v>
      </c>
      <c r="D16" s="102">
        <v>100000</v>
      </c>
      <c r="E16" s="102">
        <v>0</v>
      </c>
      <c r="F16" s="102">
        <v>0</v>
      </c>
      <c r="G16" s="102"/>
      <c r="H16" s="102"/>
      <c r="I16" s="102">
        <v>0</v>
      </c>
    </row>
    <row r="17" ht="25.5" customHeight="1" spans="1:9">
      <c r="A17" s="11" t="s">
        <v>68</v>
      </c>
      <c r="B17" s="102">
        <f>C17+D17+E17+F17+G17+H17+I17</f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02">
        <v>0</v>
      </c>
    </row>
    <row r="18" ht="25.5" customHeight="1" spans="1:9">
      <c r="A18" s="11" t="s">
        <v>69</v>
      </c>
      <c r="B18" s="102">
        <f>C18</f>
        <v>0</v>
      </c>
      <c r="C18" s="102">
        <v>0</v>
      </c>
      <c r="D18" s="102"/>
      <c r="E18" s="102"/>
      <c r="F18" s="102"/>
      <c r="G18" s="102"/>
      <c r="H18" s="102"/>
      <c r="I18" s="102"/>
    </row>
    <row r="19" ht="25.5" customHeight="1" spans="1:9">
      <c r="A19" s="11" t="s">
        <v>70</v>
      </c>
      <c r="B19" s="102">
        <f>C19</f>
        <v>0</v>
      </c>
      <c r="C19" s="102">
        <v>0</v>
      </c>
      <c r="D19" s="102"/>
      <c r="E19" s="102"/>
      <c r="F19" s="102"/>
      <c r="G19" s="102"/>
      <c r="H19" s="102"/>
      <c r="I19" s="102"/>
    </row>
    <row r="20" ht="25.5" customHeight="1" spans="1:9">
      <c r="A20" s="172" t="s">
        <v>71</v>
      </c>
      <c r="B20" s="102">
        <f>C20+D20+E20+F20+G20+H20+I20</f>
        <v>127197451.38</v>
      </c>
      <c r="C20" s="102">
        <v>0</v>
      </c>
      <c r="D20" s="102">
        <v>93586736.56</v>
      </c>
      <c r="E20" s="102">
        <v>0</v>
      </c>
      <c r="F20" s="102">
        <v>34579093.45</v>
      </c>
      <c r="G20" s="102">
        <v>94448.47</v>
      </c>
      <c r="H20" s="102">
        <v>-1062827.1</v>
      </c>
      <c r="I20" s="152">
        <v>0</v>
      </c>
    </row>
    <row r="21" ht="25.5" customHeight="1" spans="1:9">
      <c r="A21" s="114" t="s">
        <v>72</v>
      </c>
      <c r="B21" s="102">
        <f>C21+D21+E21+F21+G21+H21+I21</f>
        <v>575842953.49</v>
      </c>
      <c r="C21" s="102">
        <v>0</v>
      </c>
      <c r="D21" s="102">
        <v>377598110.51</v>
      </c>
      <c r="E21" s="102">
        <v>0</v>
      </c>
      <c r="F21" s="102">
        <v>97286699.93</v>
      </c>
      <c r="G21" s="102">
        <v>83520967.38</v>
      </c>
      <c r="H21" s="102">
        <v>17437175.67</v>
      </c>
      <c r="I21" s="152">
        <v>0</v>
      </c>
    </row>
    <row r="22" ht="25.5" customHeight="1" spans="1:9">
      <c r="A22" s="168"/>
      <c r="B22" s="103"/>
      <c r="C22" s="103"/>
      <c r="D22" s="174"/>
      <c r="E22" s="103"/>
      <c r="F22" s="103"/>
      <c r="G22" s="103"/>
      <c r="H22" s="103"/>
      <c r="I22" s="90" t="s">
        <v>73</v>
      </c>
    </row>
  </sheetData>
  <mergeCells count="1">
    <mergeCell ref="A1:I1"/>
  </mergeCells>
  <printOptions horizontalCentered="1"/>
  <pageMargins left="0.393055555555556" right="0.393055555555556" top="0.393055555555556" bottom="0.393055555555556" header="0.511805555555556" footer="0.511805555555556"/>
  <pageSetup paperSize="9" scale="70" pageOrder="overThenDown" orientation="landscape" errors="blank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showGridLines="0" showZeros="0" topLeftCell="A4" workbookViewId="0">
      <pane topLeftCell="B7" activePane="bottomRight" state="frozen"/>
      <selection activeCell="A1" sqref="A1:F1"/>
    </sheetView>
  </sheetViews>
  <sheetFormatPr defaultColWidth="8" defaultRowHeight="14.25" outlineLevelCol="5"/>
  <cols>
    <col min="1" max="1" width="27.6083333333333" style="1"/>
    <col min="2" max="3" width="22.5916666666667" style="1"/>
    <col min="4" max="4" width="27.6083333333333" style="1"/>
    <col min="5" max="6" width="22.5916666666667" style="1"/>
  </cols>
  <sheetData>
    <row r="1" ht="45" customHeight="1" spans="1:6">
      <c r="A1" s="2" t="s">
        <v>74</v>
      </c>
      <c r="B1" s="3"/>
      <c r="C1" s="3"/>
      <c r="D1" s="3"/>
      <c r="E1" s="3"/>
      <c r="F1" s="3"/>
    </row>
    <row r="2" ht="18.75" customHeight="1" spans="1:6">
      <c r="A2" s="104"/>
      <c r="B2" s="104"/>
      <c r="C2" s="104"/>
      <c r="D2" s="104"/>
      <c r="E2" s="89" t="s">
        <v>25</v>
      </c>
      <c r="F2" s="90"/>
    </row>
    <row r="3" ht="18.75" customHeight="1" spans="1:6">
      <c r="A3" s="4" t="s">
        <v>45</v>
      </c>
      <c r="B3" s="6"/>
      <c r="C3" s="6"/>
      <c r="D3" s="6"/>
      <c r="E3" s="7"/>
      <c r="F3" s="36" t="s">
        <v>46</v>
      </c>
    </row>
    <row r="4" ht="25.5" customHeight="1" spans="1:6">
      <c r="A4" s="8" t="s">
        <v>47</v>
      </c>
      <c r="B4" s="8" t="s">
        <v>75</v>
      </c>
      <c r="C4" s="8" t="s">
        <v>76</v>
      </c>
      <c r="D4" s="8" t="s">
        <v>47</v>
      </c>
      <c r="E4" s="37" t="s">
        <v>75</v>
      </c>
      <c r="F4" s="38" t="s">
        <v>76</v>
      </c>
    </row>
    <row r="5" ht="27" customHeight="1" spans="1:6">
      <c r="A5" s="11" t="s">
        <v>77</v>
      </c>
      <c r="B5" s="66">
        <v>0</v>
      </c>
      <c r="C5" s="66">
        <v>0</v>
      </c>
      <c r="D5" s="11" t="s">
        <v>78</v>
      </c>
      <c r="E5" s="162">
        <v>0</v>
      </c>
      <c r="F5" s="141">
        <v>0</v>
      </c>
    </row>
    <row r="6" ht="27" customHeight="1" spans="1:6">
      <c r="A6" s="11" t="s">
        <v>79</v>
      </c>
      <c r="B6" s="66">
        <v>0</v>
      </c>
      <c r="C6" s="66">
        <v>0</v>
      </c>
      <c r="D6" s="11" t="s">
        <v>80</v>
      </c>
      <c r="E6" s="163">
        <v>0</v>
      </c>
      <c r="F6" s="164">
        <v>0</v>
      </c>
    </row>
    <row r="7" ht="27" customHeight="1" spans="1:6">
      <c r="A7" s="11" t="s">
        <v>81</v>
      </c>
      <c r="B7" s="66">
        <v>0</v>
      </c>
      <c r="C7" s="66">
        <v>0</v>
      </c>
      <c r="D7" s="11" t="s">
        <v>82</v>
      </c>
      <c r="E7" s="51">
        <v>0</v>
      </c>
      <c r="F7" s="40">
        <v>0</v>
      </c>
    </row>
    <row r="8" ht="27" customHeight="1" spans="1:6">
      <c r="A8" s="11" t="s">
        <v>83</v>
      </c>
      <c r="B8" s="66">
        <v>0</v>
      </c>
      <c r="C8" s="66">
        <v>0</v>
      </c>
      <c r="D8" s="132" t="s">
        <v>84</v>
      </c>
      <c r="E8" s="139">
        <v>0</v>
      </c>
      <c r="F8" s="139">
        <v>0</v>
      </c>
    </row>
    <row r="9" ht="27" customHeight="1" spans="1:6">
      <c r="A9" s="11" t="s">
        <v>85</v>
      </c>
      <c r="B9" s="66">
        <v>0</v>
      </c>
      <c r="C9" s="66">
        <v>0</v>
      </c>
      <c r="D9" s="132" t="s">
        <v>86</v>
      </c>
      <c r="E9" s="139">
        <v>0</v>
      </c>
      <c r="F9" s="139">
        <v>0</v>
      </c>
    </row>
    <row r="10" ht="27" customHeight="1" spans="1:6">
      <c r="A10" s="44" t="s">
        <v>87</v>
      </c>
      <c r="B10" s="66">
        <v>0</v>
      </c>
      <c r="C10" s="66">
        <v>0</v>
      </c>
      <c r="D10" s="133" t="s">
        <v>88</v>
      </c>
      <c r="E10" s="139">
        <v>0</v>
      </c>
      <c r="F10" s="139">
        <v>0</v>
      </c>
    </row>
    <row r="11" ht="27" customHeight="1" spans="1:6">
      <c r="A11" s="86" t="s">
        <v>89</v>
      </c>
      <c r="B11" s="50">
        <v>0</v>
      </c>
      <c r="C11" s="50">
        <v>0</v>
      </c>
      <c r="D11" s="60" t="s">
        <v>90</v>
      </c>
      <c r="E11" s="72" t="s">
        <v>90</v>
      </c>
      <c r="F11" s="16" t="s">
        <v>90</v>
      </c>
    </row>
    <row r="12" ht="27" customHeight="1" spans="1:6">
      <c r="A12" s="96" t="s">
        <v>91</v>
      </c>
      <c r="B12" s="106">
        <v>0</v>
      </c>
      <c r="C12" s="106">
        <v>0</v>
      </c>
      <c r="D12" s="80" t="s">
        <v>90</v>
      </c>
      <c r="E12" s="79" t="s">
        <v>90</v>
      </c>
      <c r="F12" s="16" t="s">
        <v>90</v>
      </c>
    </row>
    <row r="13" ht="27" customHeight="1" spans="1:6">
      <c r="A13" s="11" t="s">
        <v>92</v>
      </c>
      <c r="B13" s="102">
        <f>B5+B6+B8+B9+B10+B11</f>
        <v>0</v>
      </c>
      <c r="C13" s="102">
        <f>C5+C6+C8+C9+C10+C11</f>
        <v>0</v>
      </c>
      <c r="D13" s="11" t="s">
        <v>93</v>
      </c>
      <c r="E13" s="152">
        <f>E5+E7+E8+E9+E10</f>
        <v>0</v>
      </c>
      <c r="F13" s="41">
        <f>F5+F7+F8+F9+F10</f>
        <v>0</v>
      </c>
    </row>
    <row r="14" ht="27" customHeight="1" spans="1:6">
      <c r="A14" s="44" t="s">
        <v>94</v>
      </c>
      <c r="B14" s="66">
        <v>0</v>
      </c>
      <c r="C14" s="66">
        <v>0</v>
      </c>
      <c r="D14" s="44" t="s">
        <v>95</v>
      </c>
      <c r="E14" s="61">
        <v>0</v>
      </c>
      <c r="F14" s="146">
        <v>0</v>
      </c>
    </row>
    <row r="15" ht="37.5" customHeight="1" spans="1:6">
      <c r="A15" s="165" t="s">
        <v>96</v>
      </c>
      <c r="B15" s="66">
        <v>0</v>
      </c>
      <c r="C15" s="61">
        <v>0</v>
      </c>
      <c r="D15" s="165" t="s">
        <v>97</v>
      </c>
      <c r="E15" s="66">
        <v>0</v>
      </c>
      <c r="F15" s="50">
        <v>0</v>
      </c>
    </row>
    <row r="16" ht="27" customHeight="1" spans="1:6">
      <c r="A16" s="44" t="s">
        <v>98</v>
      </c>
      <c r="B16" s="66">
        <v>0</v>
      </c>
      <c r="C16" s="66">
        <v>0</v>
      </c>
      <c r="D16" s="44" t="s">
        <v>99</v>
      </c>
      <c r="E16" s="61">
        <v>0</v>
      </c>
      <c r="F16" s="146">
        <v>0</v>
      </c>
    </row>
    <row r="17" ht="30" customHeight="1" spans="1:6">
      <c r="A17" s="165" t="s">
        <v>100</v>
      </c>
      <c r="B17" s="66">
        <v>0</v>
      </c>
      <c r="C17" s="61">
        <v>0</v>
      </c>
      <c r="D17" s="165" t="s">
        <v>101</v>
      </c>
      <c r="E17" s="66">
        <v>0</v>
      </c>
      <c r="F17" s="50">
        <v>0</v>
      </c>
    </row>
    <row r="18" ht="30" customHeight="1" spans="1:6">
      <c r="A18" s="19" t="s">
        <v>102</v>
      </c>
      <c r="B18" s="50">
        <v>0</v>
      </c>
      <c r="C18" s="50">
        <v>0</v>
      </c>
      <c r="D18" s="44" t="s">
        <v>103</v>
      </c>
      <c r="E18" s="148">
        <f>E13+E14+E16</f>
        <v>0</v>
      </c>
      <c r="F18" s="41">
        <f>F13+F14+F16</f>
        <v>0</v>
      </c>
    </row>
    <row r="19" ht="27" customHeight="1" spans="1:6">
      <c r="A19" s="26" t="s">
        <v>104</v>
      </c>
      <c r="B19" s="41">
        <f>B13+B14+B16+B18</f>
        <v>0</v>
      </c>
      <c r="C19" s="41">
        <f>C13+C14+C16+C18</f>
        <v>0</v>
      </c>
      <c r="D19" s="23" t="s">
        <v>105</v>
      </c>
      <c r="E19" s="41">
        <f>B19-E18</f>
        <v>0</v>
      </c>
      <c r="F19" s="41">
        <f>C19-F18</f>
        <v>0</v>
      </c>
    </row>
    <row r="20" ht="27" customHeight="1" spans="1:6">
      <c r="A20" s="23" t="s">
        <v>106</v>
      </c>
      <c r="B20" s="40">
        <v>0</v>
      </c>
      <c r="C20" s="41">
        <f>E20</f>
        <v>0</v>
      </c>
      <c r="D20" s="23" t="s">
        <v>107</v>
      </c>
      <c r="E20" s="41">
        <f>B20+E19</f>
        <v>0</v>
      </c>
      <c r="F20" s="41">
        <f>C20+F19</f>
        <v>0</v>
      </c>
    </row>
    <row r="21" ht="27" customHeight="1" spans="1:6">
      <c r="A21" s="16" t="s">
        <v>108</v>
      </c>
      <c r="B21" s="41">
        <f>B19+B20</f>
        <v>0</v>
      </c>
      <c r="C21" s="41">
        <f>C19+C20</f>
        <v>0</v>
      </c>
      <c r="D21" s="16" t="s">
        <v>108</v>
      </c>
      <c r="E21" s="41">
        <f>E18+E20</f>
        <v>0</v>
      </c>
      <c r="F21" s="41">
        <f>F18+F20</f>
        <v>0</v>
      </c>
    </row>
    <row r="22" ht="27" customHeight="1" spans="1:6">
      <c r="A22" s="31"/>
      <c r="B22" s="166">
        <v>0</v>
      </c>
      <c r="C22" s="166"/>
      <c r="D22" s="31"/>
      <c r="E22" s="166">
        <v>0</v>
      </c>
      <c r="F22" s="87" t="s">
        <v>109</v>
      </c>
    </row>
  </sheetData>
  <mergeCells count="2">
    <mergeCell ref="A1:F1"/>
    <mergeCell ref="E2:F2"/>
  </mergeCells>
  <printOptions horizontalCentered="1"/>
  <pageMargins left="0.393055555555556" right="0.393055555555556" top="0.393055555555556" bottom="0.393055555555556" header="0.511805555555556" footer="0.511805555555556"/>
  <pageSetup paperSize="9" scale="80" pageOrder="overThenDown" orientation="landscape" errors="blank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showGridLines="0" workbookViewId="0">
      <pane topLeftCell="B5" activePane="bottomRight" state="frozen"/>
      <selection activeCell="A1" sqref="A1:F1"/>
    </sheetView>
  </sheetViews>
  <sheetFormatPr defaultColWidth="8" defaultRowHeight="14.25" outlineLevelCol="5"/>
  <cols>
    <col min="1" max="1" width="32.75" style="1"/>
    <col min="2" max="3" width="22.5916666666667" style="1"/>
    <col min="4" max="4" width="32" style="1"/>
    <col min="5" max="6" width="22.5916666666667" style="1"/>
  </cols>
  <sheetData>
    <row r="1" ht="45" customHeight="1" spans="1:6">
      <c r="A1" s="2" t="s">
        <v>110</v>
      </c>
      <c r="B1" s="3"/>
      <c r="C1" s="3"/>
      <c r="D1" s="3"/>
      <c r="E1" s="3"/>
      <c r="F1" s="3"/>
    </row>
    <row r="2" ht="18.75" customHeight="1" spans="1:6">
      <c r="A2" s="104"/>
      <c r="B2" s="104"/>
      <c r="C2" s="104"/>
      <c r="D2" s="104"/>
      <c r="E2" s="89" t="s">
        <v>27</v>
      </c>
      <c r="F2" s="90"/>
    </row>
    <row r="3" ht="18.75" customHeight="1" spans="1:6">
      <c r="A3" s="136" t="s">
        <v>45</v>
      </c>
      <c r="B3" s="35"/>
      <c r="C3" s="35"/>
      <c r="D3" s="35"/>
      <c r="E3" s="36"/>
      <c r="F3" s="36" t="s">
        <v>46</v>
      </c>
    </row>
    <row r="4" ht="27" customHeight="1" spans="1:6">
      <c r="A4" s="38" t="s">
        <v>47</v>
      </c>
      <c r="B4" s="38" t="s">
        <v>75</v>
      </c>
      <c r="C4" s="38" t="s">
        <v>76</v>
      </c>
      <c r="D4" s="38" t="s">
        <v>47</v>
      </c>
      <c r="E4" s="38" t="s">
        <v>75</v>
      </c>
      <c r="F4" s="38" t="s">
        <v>76</v>
      </c>
    </row>
    <row r="5" ht="27" customHeight="1" spans="1:6">
      <c r="A5" s="156" t="s">
        <v>111</v>
      </c>
      <c r="B5" s="95">
        <v>85900660.46</v>
      </c>
      <c r="C5" s="95">
        <v>93730464</v>
      </c>
      <c r="D5" s="156" t="s">
        <v>112</v>
      </c>
      <c r="E5" s="95">
        <v>58568412</v>
      </c>
      <c r="F5" s="95">
        <v>61491438.12</v>
      </c>
    </row>
    <row r="6" ht="27" customHeight="1" spans="1:6">
      <c r="A6" s="96" t="s">
        <v>113</v>
      </c>
      <c r="B6" s="106">
        <v>840000</v>
      </c>
      <c r="C6" s="106">
        <v>928964</v>
      </c>
      <c r="D6" s="156" t="s">
        <v>114</v>
      </c>
      <c r="E6" s="106">
        <v>8418102</v>
      </c>
      <c r="F6" s="106">
        <v>9016780.32</v>
      </c>
    </row>
    <row r="7" ht="27" customHeight="1" spans="1:6">
      <c r="A7" s="157" t="s">
        <v>79</v>
      </c>
      <c r="B7" s="158">
        <v>64095401</v>
      </c>
      <c r="C7" s="158">
        <v>67854681</v>
      </c>
      <c r="D7" s="156" t="s">
        <v>115</v>
      </c>
      <c r="E7" s="66">
        <v>1996800</v>
      </c>
      <c r="F7" s="66">
        <v>2150400</v>
      </c>
    </row>
    <row r="8" ht="27" customHeight="1" spans="1:6">
      <c r="A8" s="11" t="s">
        <v>116</v>
      </c>
      <c r="B8" s="66">
        <v>58798601</v>
      </c>
      <c r="C8" s="66">
        <v>61840211</v>
      </c>
      <c r="D8" s="156" t="s">
        <v>86</v>
      </c>
      <c r="E8" s="66">
        <v>100000</v>
      </c>
      <c r="F8" s="66">
        <v>100000</v>
      </c>
    </row>
    <row r="9" ht="27" customHeight="1" spans="1:6">
      <c r="A9" s="44" t="s">
        <v>117</v>
      </c>
      <c r="B9" s="66">
        <v>3300000</v>
      </c>
      <c r="C9" s="66">
        <v>3864070</v>
      </c>
      <c r="D9" s="156" t="s">
        <v>88</v>
      </c>
      <c r="E9" s="50">
        <v>0</v>
      </c>
      <c r="F9" s="50">
        <v>0</v>
      </c>
    </row>
    <row r="10" ht="27" customHeight="1" spans="1:6">
      <c r="A10" s="96" t="s">
        <v>118</v>
      </c>
      <c r="B10" s="66">
        <v>0</v>
      </c>
      <c r="C10" s="61">
        <v>0</v>
      </c>
      <c r="D10" s="16" t="s">
        <v>90</v>
      </c>
      <c r="E10" s="16" t="s">
        <v>90</v>
      </c>
      <c r="F10" s="16" t="s">
        <v>90</v>
      </c>
    </row>
    <row r="11" ht="27" customHeight="1" spans="1:6">
      <c r="A11" s="11" t="s">
        <v>119</v>
      </c>
      <c r="B11" s="66">
        <v>2100000</v>
      </c>
      <c r="C11" s="61">
        <v>2500000</v>
      </c>
      <c r="D11" s="16" t="s">
        <v>90</v>
      </c>
      <c r="E11" s="16" t="s">
        <v>90</v>
      </c>
      <c r="F11" s="16" t="s">
        <v>90</v>
      </c>
    </row>
    <row r="12" ht="27" customHeight="1" spans="1:6">
      <c r="A12" s="11" t="s">
        <v>120</v>
      </c>
      <c r="B12" s="66">
        <v>941754</v>
      </c>
      <c r="C12" s="61">
        <v>2260210</v>
      </c>
      <c r="D12" s="16" t="s">
        <v>90</v>
      </c>
      <c r="E12" s="16" t="s">
        <v>90</v>
      </c>
      <c r="F12" s="16" t="s">
        <v>90</v>
      </c>
    </row>
    <row r="13" ht="27" customHeight="1" spans="1:6">
      <c r="A13" s="11" t="s">
        <v>121</v>
      </c>
      <c r="B13" s="66">
        <v>0</v>
      </c>
      <c r="C13" s="61">
        <v>0</v>
      </c>
      <c r="D13" s="16" t="s">
        <v>90</v>
      </c>
      <c r="E13" s="16" t="s">
        <v>90</v>
      </c>
      <c r="F13" s="16" t="s">
        <v>90</v>
      </c>
    </row>
    <row r="14" ht="27" customHeight="1" spans="1:6">
      <c r="A14" s="11" t="s">
        <v>122</v>
      </c>
      <c r="B14" s="66">
        <v>0</v>
      </c>
      <c r="C14" s="61">
        <v>0</v>
      </c>
      <c r="D14" s="16" t="s">
        <v>90</v>
      </c>
      <c r="E14" s="49" t="s">
        <v>90</v>
      </c>
      <c r="F14" s="49" t="s">
        <v>90</v>
      </c>
    </row>
    <row r="15" ht="27" customHeight="1" spans="1:6">
      <c r="A15" s="11" t="s">
        <v>123</v>
      </c>
      <c r="B15" s="102">
        <f>B5+B7+B10+B11+B12+B13+B14</f>
        <v>153037815.46</v>
      </c>
      <c r="C15" s="102">
        <f>C5+C7+C10+C11+C12+C13+C14</f>
        <v>166345355</v>
      </c>
      <c r="D15" s="159" t="s">
        <v>93</v>
      </c>
      <c r="E15" s="102">
        <f>E5+E6+E7+E8+E9</f>
        <v>69083314</v>
      </c>
      <c r="F15" s="102">
        <f>F5+F6+F7+F8+F9</f>
        <v>72758618.44</v>
      </c>
    </row>
    <row r="16" ht="27" customHeight="1" spans="1:6">
      <c r="A16" s="11" t="s">
        <v>124</v>
      </c>
      <c r="B16" s="66">
        <v>0</v>
      </c>
      <c r="C16" s="66">
        <v>0</v>
      </c>
      <c r="D16" s="96" t="s">
        <v>95</v>
      </c>
      <c r="E16" s="66">
        <v>0</v>
      </c>
      <c r="F16" s="66">
        <v>0</v>
      </c>
    </row>
    <row r="17" ht="27" customHeight="1" spans="1:6">
      <c r="A17" s="11" t="s">
        <v>125</v>
      </c>
      <c r="B17" s="66">
        <v>0</v>
      </c>
      <c r="C17" s="66">
        <v>0</v>
      </c>
      <c r="D17" s="159" t="s">
        <v>99</v>
      </c>
      <c r="E17" s="66">
        <v>0</v>
      </c>
      <c r="F17" s="66">
        <v>0</v>
      </c>
    </row>
    <row r="18" ht="27" customHeight="1" spans="1:6">
      <c r="A18" s="44" t="s">
        <v>104</v>
      </c>
      <c r="B18" s="99">
        <f>B15+B16+B17</f>
        <v>153037815.46</v>
      </c>
      <c r="C18" s="99">
        <f>C15+C16+C17</f>
        <v>166345355</v>
      </c>
      <c r="D18" s="156" t="s">
        <v>103</v>
      </c>
      <c r="E18" s="102">
        <f>E15+E16+E17</f>
        <v>69083314</v>
      </c>
      <c r="F18" s="102">
        <f>F15+F16+F17</f>
        <v>72758618.44</v>
      </c>
    </row>
    <row r="19" ht="27" customHeight="1" spans="1:6">
      <c r="A19" s="16" t="s">
        <v>90</v>
      </c>
      <c r="B19" s="16" t="s">
        <v>90</v>
      </c>
      <c r="C19" s="47" t="s">
        <v>90</v>
      </c>
      <c r="D19" s="96" t="s">
        <v>105</v>
      </c>
      <c r="E19" s="102">
        <f>B18-E18</f>
        <v>83954501.46</v>
      </c>
      <c r="F19" s="102">
        <f>C18-F18</f>
        <v>93586736.56</v>
      </c>
    </row>
    <row r="20" ht="27" customHeight="1" spans="1:6">
      <c r="A20" s="156" t="s">
        <v>106</v>
      </c>
      <c r="B20" s="95">
        <v>200056872.49</v>
      </c>
      <c r="C20" s="160">
        <f>E20</f>
        <v>284011373.95</v>
      </c>
      <c r="D20" s="159" t="s">
        <v>107</v>
      </c>
      <c r="E20" s="102">
        <f>B20+E19</f>
        <v>284011373.95</v>
      </c>
      <c r="F20" s="102">
        <f>C20+F19</f>
        <v>377598110.51</v>
      </c>
    </row>
    <row r="21" ht="27" customHeight="1" spans="1:6">
      <c r="A21" s="16" t="s">
        <v>108</v>
      </c>
      <c r="B21" s="41">
        <f>B18+B20</f>
        <v>353094687.95</v>
      </c>
      <c r="C21" s="41">
        <f>C18+C20</f>
        <v>450356728.95</v>
      </c>
      <c r="D21" s="47" t="s">
        <v>108</v>
      </c>
      <c r="E21" s="99">
        <f>E18+E20</f>
        <v>353094687.95</v>
      </c>
      <c r="F21" s="99">
        <f>F18+F20</f>
        <v>450356728.95</v>
      </c>
    </row>
    <row r="22" ht="15" customHeight="1" spans="1:6">
      <c r="A22" s="161"/>
      <c r="B22" s="33"/>
      <c r="C22" s="33"/>
      <c r="D22" s="108"/>
      <c r="E22" s="103"/>
      <c r="F22" s="90" t="s">
        <v>126</v>
      </c>
    </row>
  </sheetData>
  <mergeCells count="2">
    <mergeCell ref="A1:F1"/>
    <mergeCell ref="E2:F2"/>
  </mergeCells>
  <printOptions horizontalCentered="1"/>
  <pageMargins left="0.786805555555556" right="0.786805555555556" top="1.18055555555556" bottom="1.18055555555556" header="0.511805555555556" footer="0.511805555555556"/>
  <pageSetup paperSize="9" scale="85" pageOrder="overThenDown" orientation="landscape" errors="blank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9"/>
  <sheetViews>
    <sheetView showGridLines="0" showZeros="0" workbookViewId="0">
      <pane topLeftCell="B5" activePane="bottomRight" state="frozen"/>
      <selection activeCell="A1" sqref="A1:F1"/>
    </sheetView>
  </sheetViews>
  <sheetFormatPr defaultColWidth="8" defaultRowHeight="14.25" outlineLevelCol="5"/>
  <cols>
    <col min="1" max="1" width="27.6083333333333" style="1"/>
    <col min="2" max="3" width="22.5916666666667" style="1"/>
    <col min="4" max="4" width="27.6083333333333" style="1"/>
    <col min="5" max="6" width="22.5916666666667" style="1"/>
  </cols>
  <sheetData>
    <row r="1" ht="45" customHeight="1" spans="1:6">
      <c r="A1" s="2" t="s">
        <v>127</v>
      </c>
      <c r="B1" s="3"/>
      <c r="C1" s="3"/>
      <c r="D1" s="3"/>
      <c r="E1" s="3"/>
      <c r="F1" s="3"/>
    </row>
    <row r="2" ht="19.5" customHeight="1" spans="1:6">
      <c r="A2" s="135"/>
      <c r="B2" s="135"/>
      <c r="C2" s="135"/>
      <c r="D2" s="135"/>
      <c r="E2" s="88"/>
      <c r="F2" s="89" t="s">
        <v>29</v>
      </c>
    </row>
    <row r="3" ht="19.5" customHeight="1" spans="1:6">
      <c r="A3" s="136" t="s">
        <v>45</v>
      </c>
      <c r="B3" s="35"/>
      <c r="C3" s="35"/>
      <c r="D3" s="35"/>
      <c r="E3" s="36"/>
      <c r="F3" s="36" t="s">
        <v>46</v>
      </c>
    </row>
    <row r="4" ht="27" customHeight="1" spans="1:6">
      <c r="A4" s="38" t="s">
        <v>47</v>
      </c>
      <c r="B4" s="38" t="s">
        <v>75</v>
      </c>
      <c r="C4" s="38" t="s">
        <v>76</v>
      </c>
      <c r="D4" s="38" t="s">
        <v>47</v>
      </c>
      <c r="E4" s="38" t="s">
        <v>75</v>
      </c>
      <c r="F4" s="38" t="s">
        <v>76</v>
      </c>
    </row>
    <row r="5" ht="27" customHeight="1" spans="1:6">
      <c r="A5" s="131" t="s">
        <v>77</v>
      </c>
      <c r="B5" s="40">
        <v>133098776</v>
      </c>
      <c r="C5" s="137">
        <v>128804185.96</v>
      </c>
      <c r="D5" s="138" t="s">
        <v>78</v>
      </c>
      <c r="E5" s="139">
        <v>311628189.72</v>
      </c>
      <c r="F5" s="139">
        <v>330501394.68</v>
      </c>
    </row>
    <row r="6" ht="27" customHeight="1" spans="1:6">
      <c r="A6" s="132" t="s">
        <v>79</v>
      </c>
      <c r="B6" s="40">
        <v>140686484.43</v>
      </c>
      <c r="C6" s="140">
        <v>201007208.72</v>
      </c>
      <c r="D6" s="138" t="s">
        <v>128</v>
      </c>
      <c r="E6" s="139">
        <v>0</v>
      </c>
      <c r="F6" s="139">
        <v>0</v>
      </c>
    </row>
    <row r="7" ht="27" customHeight="1" spans="1:6">
      <c r="A7" s="132" t="s">
        <v>81</v>
      </c>
      <c r="B7" s="40">
        <v>114096484.43</v>
      </c>
      <c r="C7" s="140">
        <v>173357208.72</v>
      </c>
      <c r="D7" s="131" t="s">
        <v>129</v>
      </c>
      <c r="E7" s="141">
        <v>900000</v>
      </c>
      <c r="F7" s="141">
        <v>0</v>
      </c>
    </row>
    <row r="8" ht="27" customHeight="1" spans="1:6">
      <c r="A8" s="132" t="s">
        <v>83</v>
      </c>
      <c r="B8" s="81">
        <v>180000</v>
      </c>
      <c r="C8" s="61">
        <v>190000</v>
      </c>
      <c r="D8" s="142" t="s">
        <v>90</v>
      </c>
      <c r="E8" s="142" t="s">
        <v>90</v>
      </c>
      <c r="F8" s="143" t="s">
        <v>90</v>
      </c>
    </row>
    <row r="9" ht="27" customHeight="1" spans="1:6">
      <c r="A9" s="144" t="s">
        <v>130</v>
      </c>
      <c r="B9" s="40">
        <v>1100000</v>
      </c>
      <c r="C9" s="145">
        <v>500000</v>
      </c>
      <c r="D9" s="142" t="s">
        <v>90</v>
      </c>
      <c r="E9" s="142" t="s">
        <v>90</v>
      </c>
      <c r="F9" s="143" t="s">
        <v>90</v>
      </c>
    </row>
    <row r="10" ht="27" customHeight="1" spans="1:6">
      <c r="A10" s="132" t="s">
        <v>131</v>
      </c>
      <c r="B10" s="81">
        <v>0</v>
      </c>
      <c r="C10" s="61">
        <v>0</v>
      </c>
      <c r="D10" s="142" t="s">
        <v>90</v>
      </c>
      <c r="E10" s="142" t="s">
        <v>90</v>
      </c>
      <c r="F10" s="143" t="s">
        <v>90</v>
      </c>
    </row>
    <row r="11" ht="27" customHeight="1" spans="1:6">
      <c r="A11" s="132" t="s">
        <v>91</v>
      </c>
      <c r="B11" s="146">
        <v>0</v>
      </c>
      <c r="C11" s="145">
        <v>0</v>
      </c>
      <c r="D11" s="142" t="s">
        <v>90</v>
      </c>
      <c r="E11" s="142" t="s">
        <v>90</v>
      </c>
      <c r="F11" s="147" t="s">
        <v>90</v>
      </c>
    </row>
    <row r="12" ht="27" customHeight="1" spans="1:6">
      <c r="A12" s="11" t="s">
        <v>132</v>
      </c>
      <c r="B12" s="148">
        <f>B5+B6+B8+B9+B10</f>
        <v>275065260.43</v>
      </c>
      <c r="C12" s="149">
        <f>C5+C6+C8+C9+C10</f>
        <v>330501394.68</v>
      </c>
      <c r="D12" s="11" t="s">
        <v>133</v>
      </c>
      <c r="E12" s="150">
        <f>E5+E6+E7</f>
        <v>312528189.72</v>
      </c>
      <c r="F12" s="151">
        <f>F5+F6+F7</f>
        <v>330501394.68</v>
      </c>
    </row>
    <row r="13" ht="27" customHeight="1" spans="1:6">
      <c r="A13" s="132" t="s">
        <v>134</v>
      </c>
      <c r="B13" s="40">
        <v>0</v>
      </c>
      <c r="C13" s="140">
        <v>0</v>
      </c>
      <c r="D13" s="132" t="s">
        <v>135</v>
      </c>
      <c r="E13" s="81">
        <v>0</v>
      </c>
      <c r="F13" s="61">
        <v>0</v>
      </c>
    </row>
    <row r="14" ht="27" customHeight="1" spans="1:6">
      <c r="A14" s="132" t="s">
        <v>136</v>
      </c>
      <c r="B14" s="146">
        <v>0</v>
      </c>
      <c r="C14" s="140">
        <v>0</v>
      </c>
      <c r="D14" s="132" t="s">
        <v>137</v>
      </c>
      <c r="E14" s="137">
        <v>0</v>
      </c>
      <c r="F14" s="51">
        <v>0</v>
      </c>
    </row>
    <row r="15" ht="27" customHeight="1" spans="1:6">
      <c r="A15" s="11" t="s">
        <v>138</v>
      </c>
      <c r="B15" s="152">
        <f>B12+B13+B14</f>
        <v>275065260.43</v>
      </c>
      <c r="C15" s="153">
        <f>C12+C13+C14</f>
        <v>330501394.68</v>
      </c>
      <c r="D15" s="11" t="s">
        <v>139</v>
      </c>
      <c r="E15" s="154">
        <f>E12+E13+E14</f>
        <v>312528189.72</v>
      </c>
      <c r="F15" s="155">
        <f>F12+F13+F14</f>
        <v>330501394.68</v>
      </c>
    </row>
    <row r="16" ht="27" customHeight="1" spans="1:6">
      <c r="A16" s="12" t="s">
        <v>90</v>
      </c>
      <c r="B16" s="39" t="s">
        <v>90</v>
      </c>
      <c r="C16" s="101" t="s">
        <v>90</v>
      </c>
      <c r="D16" s="11" t="s">
        <v>140</v>
      </c>
      <c r="E16" s="154">
        <f>B15-E15</f>
        <v>-37462929.29</v>
      </c>
      <c r="F16" s="155">
        <f>C15-F15</f>
        <v>0</v>
      </c>
    </row>
    <row r="17" ht="27" customHeight="1" spans="1:6">
      <c r="A17" s="11" t="s">
        <v>141</v>
      </c>
      <c r="B17" s="61">
        <v>37462929.29</v>
      </c>
      <c r="C17" s="149">
        <f>E17</f>
        <v>0</v>
      </c>
      <c r="D17" s="11" t="s">
        <v>142</v>
      </c>
      <c r="E17" s="154">
        <f>B17+E16</f>
        <v>0</v>
      </c>
      <c r="F17" s="155">
        <f>C17+F16</f>
        <v>0</v>
      </c>
    </row>
    <row r="18" ht="27" customHeight="1" spans="1:6">
      <c r="A18" s="12" t="s">
        <v>108</v>
      </c>
      <c r="B18" s="152">
        <f>B15+B17</f>
        <v>312528189.72</v>
      </c>
      <c r="C18" s="149">
        <f>C15+C17</f>
        <v>330501394.68</v>
      </c>
      <c r="D18" s="12" t="s">
        <v>108</v>
      </c>
      <c r="E18" s="154">
        <f>E15+E17</f>
        <v>312528189.72</v>
      </c>
      <c r="F18" s="155">
        <f>F15+F17</f>
        <v>330501394.68</v>
      </c>
    </row>
    <row r="19" ht="27" customHeight="1" spans="1:6">
      <c r="A19" s="108"/>
      <c r="B19" s="103"/>
      <c r="C19" s="103"/>
      <c r="D19" s="108"/>
      <c r="E19" s="103"/>
      <c r="F19" s="34" t="s">
        <v>143</v>
      </c>
    </row>
  </sheetData>
  <mergeCells count="1">
    <mergeCell ref="A1:F1"/>
  </mergeCells>
  <printOptions horizontalCentered="1"/>
  <pageMargins left="0.393055555555556" right="0.393055555555556" top="0.393055555555556" bottom="0.393055555555556" header="0.511805555555556" footer="0.511805555555556"/>
  <pageSetup paperSize="9" scale="80" pageOrder="overThenDown" orientation="landscape" errors="blank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"/>
  <sheetViews>
    <sheetView showGridLines="0" workbookViewId="0">
      <pane topLeftCell="B18" activePane="bottomRight" state="frozen"/>
      <selection activeCell="A1" sqref="A1:G1"/>
    </sheetView>
  </sheetViews>
  <sheetFormatPr defaultColWidth="8" defaultRowHeight="14.25" outlineLevelCol="6"/>
  <cols>
    <col min="1" max="1" width="30.1166666666667" style="1"/>
    <col min="2" max="2" width="20.075" style="1"/>
    <col min="3" max="3" width="22.4666666666667" style="1"/>
    <col min="4" max="5" width="20.075" style="1"/>
    <col min="6" max="6" width="22.7166666666667" style="1"/>
    <col min="7" max="7" width="20.075" style="1"/>
  </cols>
  <sheetData>
    <row r="1" ht="45" customHeight="1" spans="1:7">
      <c r="A1" s="2" t="s">
        <v>144</v>
      </c>
      <c r="B1" s="3"/>
      <c r="C1" s="3"/>
      <c r="D1" s="3"/>
      <c r="E1" s="3"/>
      <c r="F1" s="3"/>
      <c r="G1" s="3"/>
    </row>
    <row r="2" ht="19.5" customHeight="1" spans="1:7">
      <c r="A2" s="104"/>
      <c r="B2" s="104"/>
      <c r="C2" s="104"/>
      <c r="D2" s="104"/>
      <c r="E2" s="104"/>
      <c r="F2" s="104"/>
      <c r="G2" s="89" t="s">
        <v>31</v>
      </c>
    </row>
    <row r="3" ht="19.5" customHeight="1" spans="1:7">
      <c r="A3" s="4" t="s">
        <v>45</v>
      </c>
      <c r="B3" s="6"/>
      <c r="C3" s="6"/>
      <c r="D3" s="6"/>
      <c r="E3" s="6"/>
      <c r="F3" s="6"/>
      <c r="G3" s="7" t="s">
        <v>46</v>
      </c>
    </row>
    <row r="4" ht="27" customHeight="1" spans="1:7">
      <c r="A4" s="121" t="s">
        <v>47</v>
      </c>
      <c r="B4" s="122" t="s">
        <v>75</v>
      </c>
      <c r="C4" s="123"/>
      <c r="D4" s="124"/>
      <c r="E4" s="37" t="s">
        <v>76</v>
      </c>
      <c r="F4" s="125"/>
      <c r="G4" s="125"/>
    </row>
    <row r="5" ht="33.75" customHeight="1" spans="1:7">
      <c r="A5" s="126"/>
      <c r="B5" s="10" t="s">
        <v>145</v>
      </c>
      <c r="C5" s="127" t="s">
        <v>146</v>
      </c>
      <c r="D5" s="127" t="s">
        <v>147</v>
      </c>
      <c r="E5" s="10" t="s">
        <v>145</v>
      </c>
      <c r="F5" s="127" t="s">
        <v>146</v>
      </c>
      <c r="G5" s="127" t="s">
        <v>147</v>
      </c>
    </row>
    <row r="6" ht="27" customHeight="1" spans="1:7">
      <c r="A6" s="23" t="s">
        <v>148</v>
      </c>
      <c r="B6" s="41">
        <f>C6+D6</f>
        <v>135942398.8</v>
      </c>
      <c r="C6" s="41">
        <f>C7+C8</f>
        <v>92043014</v>
      </c>
      <c r="D6" s="41">
        <f>D7+D8</f>
        <v>43899384.8</v>
      </c>
      <c r="E6" s="41">
        <f>F6+G6</f>
        <v>140730957.7</v>
      </c>
      <c r="F6" s="41">
        <f>F7+F8</f>
        <v>88320538.27</v>
      </c>
      <c r="G6" s="41">
        <f>G7+G8</f>
        <v>52410419.43</v>
      </c>
    </row>
    <row r="7" ht="27" customHeight="1" spans="1:7">
      <c r="A7" s="23" t="s">
        <v>149</v>
      </c>
      <c r="B7" s="41">
        <f>C7+D7</f>
        <v>92043014</v>
      </c>
      <c r="C7" s="40">
        <v>92043014</v>
      </c>
      <c r="D7" s="40">
        <v>0</v>
      </c>
      <c r="E7" s="41">
        <f>F7+G7</f>
        <v>88320538.27</v>
      </c>
      <c r="F7" s="40">
        <v>88320538.27</v>
      </c>
      <c r="G7" s="40">
        <v>0</v>
      </c>
    </row>
    <row r="8" ht="27" customHeight="1" spans="1:7">
      <c r="A8" s="23" t="s">
        <v>150</v>
      </c>
      <c r="B8" s="41">
        <f>C8+D8</f>
        <v>43899384.8</v>
      </c>
      <c r="C8" s="40">
        <v>0</v>
      </c>
      <c r="D8" s="40">
        <v>43899384.8</v>
      </c>
      <c r="E8" s="41">
        <f>F8+G8</f>
        <v>52410419.43</v>
      </c>
      <c r="F8" s="40">
        <v>0</v>
      </c>
      <c r="G8" s="40">
        <v>52410419.43</v>
      </c>
    </row>
    <row r="9" ht="27" customHeight="1" spans="1:7">
      <c r="A9" s="23" t="s">
        <v>79</v>
      </c>
      <c r="B9" s="41">
        <f>C9</f>
        <v>0</v>
      </c>
      <c r="C9" s="40">
        <v>0</v>
      </c>
      <c r="D9" s="16" t="s">
        <v>90</v>
      </c>
      <c r="E9" s="41">
        <f>F9</f>
        <v>0</v>
      </c>
      <c r="F9" s="40">
        <v>0</v>
      </c>
      <c r="G9" s="16" t="s">
        <v>90</v>
      </c>
    </row>
    <row r="10" ht="27" customHeight="1" spans="1:7">
      <c r="A10" s="23" t="s">
        <v>83</v>
      </c>
      <c r="B10" s="41">
        <f>C10+D10</f>
        <v>130000</v>
      </c>
      <c r="C10" s="40">
        <v>80000</v>
      </c>
      <c r="D10" s="40">
        <v>50000</v>
      </c>
      <c r="E10" s="41">
        <f>F10+G10</f>
        <v>910000</v>
      </c>
      <c r="F10" s="40">
        <v>540000</v>
      </c>
      <c r="G10" s="40">
        <v>370000</v>
      </c>
    </row>
    <row r="11" ht="27" customHeight="1" spans="1:7">
      <c r="A11" s="23" t="s">
        <v>130</v>
      </c>
      <c r="B11" s="41">
        <f>D11</f>
        <v>0</v>
      </c>
      <c r="C11" s="16" t="s">
        <v>90</v>
      </c>
      <c r="D11" s="40">
        <v>0</v>
      </c>
      <c r="E11" s="41">
        <f>G11</f>
        <v>0</v>
      </c>
      <c r="F11" s="16" t="s">
        <v>90</v>
      </c>
      <c r="G11" s="40">
        <v>0</v>
      </c>
    </row>
    <row r="12" ht="27" customHeight="1" spans="1:7">
      <c r="A12" s="128" t="s">
        <v>131</v>
      </c>
      <c r="B12" s="41">
        <f>C12+D12</f>
        <v>3000</v>
      </c>
      <c r="C12" s="40">
        <v>3000</v>
      </c>
      <c r="D12" s="40">
        <v>0</v>
      </c>
      <c r="E12" s="41">
        <f>F12+G12</f>
        <v>3100</v>
      </c>
      <c r="F12" s="40">
        <v>3100</v>
      </c>
      <c r="G12" s="40">
        <v>0</v>
      </c>
    </row>
    <row r="13" ht="27" customHeight="1" spans="1:7">
      <c r="A13" s="23" t="s">
        <v>91</v>
      </c>
      <c r="B13" s="41">
        <f>C13</f>
        <v>3000</v>
      </c>
      <c r="C13" s="40">
        <v>3000</v>
      </c>
      <c r="D13" s="16" t="s">
        <v>90</v>
      </c>
      <c r="E13" s="41">
        <f>F13</f>
        <v>3100</v>
      </c>
      <c r="F13" s="40">
        <v>3100</v>
      </c>
      <c r="G13" s="16" t="s">
        <v>90</v>
      </c>
    </row>
    <row r="14" ht="27" customHeight="1" spans="1:7">
      <c r="A14" s="23" t="s">
        <v>132</v>
      </c>
      <c r="B14" s="41">
        <f t="shared" ref="B14:B19" si="0">C14+D14</f>
        <v>136075398.8</v>
      </c>
      <c r="C14" s="41">
        <f>C6+C9+C10+C12</f>
        <v>92126014</v>
      </c>
      <c r="D14" s="41">
        <f>D6+D10+D11+D12</f>
        <v>43949384.8</v>
      </c>
      <c r="E14" s="41">
        <f t="shared" ref="E14:E19" si="1">F14+G14</f>
        <v>141644057.7</v>
      </c>
      <c r="F14" s="41">
        <f>F6+F9+F10+F12</f>
        <v>88863638.27</v>
      </c>
      <c r="G14" s="41">
        <f>G6+G10+G11+G12</f>
        <v>52780419.43</v>
      </c>
    </row>
    <row r="15" ht="27" customHeight="1" spans="1:7">
      <c r="A15" s="23" t="s">
        <v>134</v>
      </c>
      <c r="B15" s="41">
        <f t="shared" si="0"/>
        <v>0</v>
      </c>
      <c r="C15" s="40">
        <v>0</v>
      </c>
      <c r="D15" s="40">
        <v>0</v>
      </c>
      <c r="E15" s="41">
        <f t="shared" si="1"/>
        <v>0</v>
      </c>
      <c r="F15" s="40">
        <v>0</v>
      </c>
      <c r="G15" s="40">
        <v>0</v>
      </c>
    </row>
    <row r="16" ht="27" customHeight="1" spans="1:7">
      <c r="A16" s="23" t="s">
        <v>136</v>
      </c>
      <c r="B16" s="41">
        <f t="shared" si="0"/>
        <v>0</v>
      </c>
      <c r="C16" s="40">
        <v>0</v>
      </c>
      <c r="D16" s="40">
        <v>0</v>
      </c>
      <c r="E16" s="41">
        <f t="shared" si="1"/>
        <v>0</v>
      </c>
      <c r="F16" s="40">
        <v>0</v>
      </c>
      <c r="G16" s="40">
        <v>0</v>
      </c>
    </row>
    <row r="17" ht="27" customHeight="1" spans="1:7">
      <c r="A17" s="23" t="s">
        <v>138</v>
      </c>
      <c r="B17" s="41">
        <f t="shared" si="0"/>
        <v>136075398.8</v>
      </c>
      <c r="C17" s="41">
        <f>C14+C15+C16</f>
        <v>92126014</v>
      </c>
      <c r="D17" s="41">
        <f>D14+D15+D16</f>
        <v>43949384.8</v>
      </c>
      <c r="E17" s="41">
        <f t="shared" si="1"/>
        <v>141644057.7</v>
      </c>
      <c r="F17" s="41">
        <f>F14+F15+F16</f>
        <v>88863638.27</v>
      </c>
      <c r="G17" s="41">
        <f>G14+G15+G16</f>
        <v>52780419.43</v>
      </c>
    </row>
    <row r="18" ht="27" customHeight="1" spans="1:7">
      <c r="A18" s="23" t="s">
        <v>141</v>
      </c>
      <c r="B18" s="41">
        <f t="shared" si="0"/>
        <v>21877273.9</v>
      </c>
      <c r="C18" s="40">
        <v>-39939207.82</v>
      </c>
      <c r="D18" s="40">
        <v>61816481.72</v>
      </c>
      <c r="E18" s="41">
        <f t="shared" si="1"/>
        <v>62707606.48</v>
      </c>
      <c r="F18" s="41">
        <f>C34</f>
        <v>298361.490000002</v>
      </c>
      <c r="G18" s="41">
        <f>D34</f>
        <v>62409244.99</v>
      </c>
    </row>
    <row r="19" ht="27" customHeight="1" spans="1:7">
      <c r="A19" s="16" t="s">
        <v>108</v>
      </c>
      <c r="B19" s="41">
        <f t="shared" si="0"/>
        <v>157952672.7</v>
      </c>
      <c r="C19" s="41">
        <f>C17+C18</f>
        <v>52186806.18</v>
      </c>
      <c r="D19" s="41">
        <f>D17+D18</f>
        <v>105765866.52</v>
      </c>
      <c r="E19" s="41">
        <f t="shared" si="1"/>
        <v>204351664.18</v>
      </c>
      <c r="F19" s="41">
        <f>F17+F18</f>
        <v>89161999.76</v>
      </c>
      <c r="G19" s="41">
        <f>G17+G18</f>
        <v>115189664.42</v>
      </c>
    </row>
    <row r="20" ht="27" customHeight="1" spans="1:7">
      <c r="A20" s="38" t="s">
        <v>47</v>
      </c>
      <c r="B20" s="38" t="s">
        <v>75</v>
      </c>
      <c r="C20" s="129"/>
      <c r="D20" s="129"/>
      <c r="E20" s="38" t="s">
        <v>76</v>
      </c>
      <c r="F20" s="129"/>
      <c r="G20" s="129"/>
    </row>
    <row r="21" ht="33.75" customHeight="1" spans="1:7">
      <c r="A21" s="129"/>
      <c r="B21" s="38" t="s">
        <v>145</v>
      </c>
      <c r="C21" s="130" t="s">
        <v>146</v>
      </c>
      <c r="D21" s="130" t="s">
        <v>147</v>
      </c>
      <c r="E21" s="38" t="s">
        <v>145</v>
      </c>
      <c r="F21" s="130" t="s">
        <v>146</v>
      </c>
      <c r="G21" s="130" t="s">
        <v>147</v>
      </c>
    </row>
    <row r="22" ht="27" customHeight="1" spans="1:7">
      <c r="A22" s="131" t="s">
        <v>151</v>
      </c>
      <c r="B22" s="41">
        <f>C22+D22</f>
        <v>95245066.22</v>
      </c>
      <c r="C22" s="41">
        <f>C23+C24+C25+C26</f>
        <v>51888444.69</v>
      </c>
      <c r="D22" s="41">
        <f>D23+D24+D25</f>
        <v>43356621.53</v>
      </c>
      <c r="E22" s="41">
        <f>F22+G22</f>
        <v>107064964.25</v>
      </c>
      <c r="F22" s="41">
        <f>F23+F24+F25+F26</f>
        <v>62164865.23</v>
      </c>
      <c r="G22" s="41">
        <f>G23+G24+G25</f>
        <v>44900099.02</v>
      </c>
    </row>
    <row r="23" ht="27" customHeight="1" spans="1:7">
      <c r="A23" s="132" t="s">
        <v>152</v>
      </c>
      <c r="B23" s="41">
        <f>C23+D23</f>
        <v>64466217.24</v>
      </c>
      <c r="C23" s="40">
        <v>41047013.48</v>
      </c>
      <c r="D23" s="40">
        <v>23419203.76</v>
      </c>
      <c r="E23" s="41">
        <f>F23+G23</f>
        <v>74727975.46</v>
      </c>
      <c r="F23" s="40">
        <v>51308770.18</v>
      </c>
      <c r="G23" s="40">
        <v>23419205.28</v>
      </c>
    </row>
    <row r="24" ht="27" customHeight="1" spans="1:7">
      <c r="A24" s="132" t="s">
        <v>153</v>
      </c>
      <c r="B24" s="41">
        <f>C24+D24</f>
        <v>29317471.56</v>
      </c>
      <c r="C24" s="40">
        <v>9380053.79</v>
      </c>
      <c r="D24" s="40">
        <v>19937417.77</v>
      </c>
      <c r="E24" s="41">
        <f>F24+G24</f>
        <v>30860997.23</v>
      </c>
      <c r="F24" s="40">
        <v>9380103.49</v>
      </c>
      <c r="G24" s="40">
        <v>21480893.74</v>
      </c>
    </row>
    <row r="25" ht="27" customHeight="1" spans="1:7">
      <c r="A25" s="133" t="s">
        <v>154</v>
      </c>
      <c r="B25" s="41">
        <f>C25+D25</f>
        <v>684372.63</v>
      </c>
      <c r="C25" s="40">
        <v>684372.63</v>
      </c>
      <c r="D25" s="40">
        <v>0</v>
      </c>
      <c r="E25" s="41">
        <f>F25+G25</f>
        <v>691216.76</v>
      </c>
      <c r="F25" s="40">
        <v>691216.76</v>
      </c>
      <c r="G25" s="40">
        <v>0</v>
      </c>
    </row>
    <row r="26" ht="27" customHeight="1" spans="1:7">
      <c r="A26" s="26" t="s">
        <v>155</v>
      </c>
      <c r="B26" s="41">
        <f>C26</f>
        <v>777004.79</v>
      </c>
      <c r="C26" s="40">
        <v>777004.79</v>
      </c>
      <c r="D26" s="16" t="s">
        <v>90</v>
      </c>
      <c r="E26" s="41">
        <f>F26</f>
        <v>784774.8</v>
      </c>
      <c r="F26" s="40">
        <v>784774.8</v>
      </c>
      <c r="G26" s="16" t="s">
        <v>90</v>
      </c>
    </row>
    <row r="27" ht="27" customHeight="1" spans="1:7">
      <c r="A27" s="131" t="s">
        <v>128</v>
      </c>
      <c r="B27" s="41">
        <f>D27</f>
        <v>0</v>
      </c>
      <c r="C27" s="16" t="s">
        <v>90</v>
      </c>
      <c r="D27" s="40">
        <v>0</v>
      </c>
      <c r="E27" s="41">
        <f>G27</f>
        <v>0</v>
      </c>
      <c r="F27" s="16" t="s">
        <v>90</v>
      </c>
      <c r="G27" s="40">
        <v>0</v>
      </c>
    </row>
    <row r="28" ht="27" customHeight="1" spans="1:7">
      <c r="A28" s="132" t="s">
        <v>129</v>
      </c>
      <c r="B28" s="41">
        <f t="shared" ref="B28:B35" si="2">C28+D28</f>
        <v>0</v>
      </c>
      <c r="C28" s="40">
        <v>0</v>
      </c>
      <c r="D28" s="40">
        <v>0</v>
      </c>
      <c r="E28" s="41">
        <f t="shared" ref="E28:E35" si="3">F28+G28</f>
        <v>0</v>
      </c>
      <c r="F28" s="40">
        <v>0</v>
      </c>
      <c r="G28" s="40">
        <v>0</v>
      </c>
    </row>
    <row r="29" ht="27" customHeight="1" spans="1:7">
      <c r="A29" s="132" t="s">
        <v>133</v>
      </c>
      <c r="B29" s="41">
        <f t="shared" si="2"/>
        <v>95245066.22</v>
      </c>
      <c r="C29" s="41">
        <f>C22+C28</f>
        <v>51888444.69</v>
      </c>
      <c r="D29" s="41">
        <f>D22+D27+D28</f>
        <v>43356621.53</v>
      </c>
      <c r="E29" s="41">
        <f t="shared" si="3"/>
        <v>107064964.25</v>
      </c>
      <c r="F29" s="41">
        <f>F22+F28</f>
        <v>62164865.23</v>
      </c>
      <c r="G29" s="41">
        <f>G22+G27+G28</f>
        <v>44900099.02</v>
      </c>
    </row>
    <row r="30" ht="27" customHeight="1" spans="1:7">
      <c r="A30" s="132" t="s">
        <v>135</v>
      </c>
      <c r="B30" s="41">
        <f t="shared" si="2"/>
        <v>0</v>
      </c>
      <c r="C30" s="40">
        <v>0</v>
      </c>
      <c r="D30" s="40">
        <v>0</v>
      </c>
      <c r="E30" s="41">
        <f t="shared" si="3"/>
        <v>0</v>
      </c>
      <c r="F30" s="40">
        <v>0</v>
      </c>
      <c r="G30" s="40">
        <v>0</v>
      </c>
    </row>
    <row r="31" ht="27" customHeight="1" spans="1:7">
      <c r="A31" s="132" t="s">
        <v>137</v>
      </c>
      <c r="B31" s="41">
        <f t="shared" si="2"/>
        <v>0</v>
      </c>
      <c r="C31" s="40">
        <v>0</v>
      </c>
      <c r="D31" s="40">
        <v>0</v>
      </c>
      <c r="E31" s="41">
        <f t="shared" si="3"/>
        <v>0</v>
      </c>
      <c r="F31" s="40">
        <v>0</v>
      </c>
      <c r="G31" s="40">
        <v>0</v>
      </c>
    </row>
    <row r="32" ht="27" customHeight="1" spans="1:7">
      <c r="A32" s="132" t="s">
        <v>139</v>
      </c>
      <c r="B32" s="41">
        <f t="shared" si="2"/>
        <v>95245066.22</v>
      </c>
      <c r="C32" s="41">
        <f>C29+C30+C31</f>
        <v>51888444.69</v>
      </c>
      <c r="D32" s="41">
        <f>D29+D30+D31</f>
        <v>43356621.53</v>
      </c>
      <c r="E32" s="41">
        <f t="shared" si="3"/>
        <v>107064964.25</v>
      </c>
      <c r="F32" s="41">
        <f>F29+F30+F31</f>
        <v>62164865.23</v>
      </c>
      <c r="G32" s="41">
        <f>G29+G30+G31</f>
        <v>44900099.02</v>
      </c>
    </row>
    <row r="33" ht="27" customHeight="1" spans="1:7">
      <c r="A33" s="132" t="s">
        <v>140</v>
      </c>
      <c r="B33" s="41">
        <f t="shared" si="2"/>
        <v>40830332.58</v>
      </c>
      <c r="C33" s="41">
        <f>C17-C32</f>
        <v>40237569.31</v>
      </c>
      <c r="D33" s="41">
        <f>D17-D32</f>
        <v>592763.269999996</v>
      </c>
      <c r="E33" s="41">
        <f t="shared" si="3"/>
        <v>34579093.45</v>
      </c>
      <c r="F33" s="41">
        <f>F17-F32</f>
        <v>26698773.04</v>
      </c>
      <c r="G33" s="41">
        <f>G17-G32</f>
        <v>7880320.41</v>
      </c>
    </row>
    <row r="34" ht="27" customHeight="1" spans="1:7">
      <c r="A34" s="132" t="s">
        <v>142</v>
      </c>
      <c r="B34" s="41">
        <f t="shared" si="2"/>
        <v>62707606.48</v>
      </c>
      <c r="C34" s="41">
        <f>C18+C33</f>
        <v>298361.490000002</v>
      </c>
      <c r="D34" s="41">
        <f>D18+D33</f>
        <v>62409244.99</v>
      </c>
      <c r="E34" s="41">
        <f t="shared" si="3"/>
        <v>97286699.93</v>
      </c>
      <c r="F34" s="41">
        <f>F18+F33</f>
        <v>26997134.53</v>
      </c>
      <c r="G34" s="41">
        <f>G18+G33</f>
        <v>70289565.4</v>
      </c>
    </row>
    <row r="35" ht="27" customHeight="1" spans="1:7">
      <c r="A35" s="39" t="s">
        <v>108</v>
      </c>
      <c r="B35" s="41">
        <f t="shared" si="2"/>
        <v>157952672.7</v>
      </c>
      <c r="C35" s="41">
        <f>C32+C34</f>
        <v>52186806.18</v>
      </c>
      <c r="D35" s="41">
        <f>D32+D34</f>
        <v>105765866.52</v>
      </c>
      <c r="E35" s="41">
        <f t="shared" si="3"/>
        <v>204351664.18</v>
      </c>
      <c r="F35" s="41">
        <f>F32+F34</f>
        <v>89161999.76</v>
      </c>
      <c r="G35" s="41">
        <f>G32+G34</f>
        <v>115189664.42</v>
      </c>
    </row>
    <row r="36" ht="27" customHeight="1" spans="1:7">
      <c r="A36" s="134"/>
      <c r="B36" s="33"/>
      <c r="C36" s="33"/>
      <c r="D36" s="33"/>
      <c r="E36" s="33"/>
      <c r="F36" s="33"/>
      <c r="G36" s="34" t="s">
        <v>156</v>
      </c>
    </row>
  </sheetData>
  <mergeCells count="7">
    <mergeCell ref="A1:G1"/>
    <mergeCell ref="B4:D4"/>
    <mergeCell ref="E4:G4"/>
    <mergeCell ref="B20:D20"/>
    <mergeCell ref="E20:G20"/>
    <mergeCell ref="A4:A5"/>
    <mergeCell ref="A20:A21"/>
  </mergeCells>
  <printOptions horizontalCentered="1"/>
  <pageMargins left="0.393055555555556" right="0.393055555555556" top="0.393055555555556" bottom="0.393055555555556" header="0.511805555555556" footer="0.511805555555556"/>
  <pageSetup paperSize="9" scale="54" pageOrder="overThenDown" orientation="landscape" errors="blank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showGridLines="0" workbookViewId="0">
      <pane topLeftCell="B5" activePane="bottomRight" state="frozen"/>
      <selection activeCell="A1" sqref="A1:F1"/>
    </sheetView>
  </sheetViews>
  <sheetFormatPr defaultColWidth="8" defaultRowHeight="14.25" outlineLevelCol="5"/>
  <cols>
    <col min="1" max="1" width="33.8833333333333" style="1"/>
    <col min="2" max="3" width="22.5916666666667" style="1"/>
    <col min="4" max="4" width="33.8833333333333" style="1"/>
    <col min="5" max="6" width="22.5916666666667" style="1"/>
  </cols>
  <sheetData>
    <row r="1" ht="45" customHeight="1" spans="1:6">
      <c r="A1" s="2" t="s">
        <v>157</v>
      </c>
      <c r="B1" s="3"/>
      <c r="C1" s="3"/>
      <c r="D1" s="109"/>
      <c r="E1" s="3"/>
      <c r="F1" s="3"/>
    </row>
    <row r="2" ht="19.5" customHeight="1" spans="1:6">
      <c r="A2" s="104"/>
      <c r="B2" s="110"/>
      <c r="C2" s="104"/>
      <c r="D2" s="111"/>
      <c r="E2" s="104"/>
      <c r="F2" s="89" t="s">
        <v>33</v>
      </c>
    </row>
    <row r="3" ht="19.5" customHeight="1" spans="1:6">
      <c r="A3" s="6" t="s">
        <v>45</v>
      </c>
      <c r="B3" s="6"/>
      <c r="C3" s="6"/>
      <c r="D3" s="112"/>
      <c r="E3" s="6"/>
      <c r="F3" s="7" t="s">
        <v>46</v>
      </c>
    </row>
    <row r="4" ht="27" customHeight="1" spans="1:6">
      <c r="A4" s="8" t="s">
        <v>47</v>
      </c>
      <c r="B4" s="8" t="s">
        <v>75</v>
      </c>
      <c r="C4" s="8" t="s">
        <v>76</v>
      </c>
      <c r="D4" s="8" t="s">
        <v>47</v>
      </c>
      <c r="E4" s="8" t="s">
        <v>75</v>
      </c>
      <c r="F4" s="8" t="s">
        <v>76</v>
      </c>
    </row>
    <row r="5" ht="27" customHeight="1" spans="1:6">
      <c r="A5" s="113" t="s">
        <v>148</v>
      </c>
      <c r="B5" s="66">
        <v>60351300</v>
      </c>
      <c r="C5" s="66">
        <v>62932480</v>
      </c>
      <c r="D5" s="114" t="s">
        <v>151</v>
      </c>
      <c r="E5" s="102">
        <f>E6+E7</f>
        <v>163887745.4</v>
      </c>
      <c r="F5" s="102">
        <f>F6+F7</f>
        <v>168454065.51</v>
      </c>
    </row>
    <row r="6" ht="27" customHeight="1" spans="1:6">
      <c r="A6" s="113" t="s">
        <v>158</v>
      </c>
      <c r="B6" s="66">
        <v>0</v>
      </c>
      <c r="C6" s="66">
        <v>0</v>
      </c>
      <c r="D6" s="114" t="s">
        <v>159</v>
      </c>
      <c r="E6" s="66">
        <v>151898615.65</v>
      </c>
      <c r="F6" s="66">
        <v>156351977.86</v>
      </c>
    </row>
    <row r="7" ht="27" customHeight="1" spans="1:6">
      <c r="A7" s="113" t="s">
        <v>160</v>
      </c>
      <c r="B7" s="66">
        <v>311400</v>
      </c>
      <c r="C7" s="66">
        <v>321780</v>
      </c>
      <c r="D7" s="114" t="s">
        <v>161</v>
      </c>
      <c r="E7" s="66">
        <v>11989129.75</v>
      </c>
      <c r="F7" s="66">
        <v>12102087.65</v>
      </c>
    </row>
    <row r="8" ht="27" customHeight="1" spans="1:6">
      <c r="A8" s="113" t="s">
        <v>162</v>
      </c>
      <c r="B8" s="66">
        <v>1368300</v>
      </c>
      <c r="C8" s="66">
        <v>1413910</v>
      </c>
      <c r="D8" s="114" t="s">
        <v>163</v>
      </c>
      <c r="E8" s="66">
        <v>13076115</v>
      </c>
      <c r="F8" s="66">
        <v>13195520</v>
      </c>
    </row>
    <row r="9" ht="27" customHeight="1" spans="1:6">
      <c r="A9" s="113" t="s">
        <v>79</v>
      </c>
      <c r="B9" s="66">
        <v>120702600</v>
      </c>
      <c r="C9" s="66">
        <v>117744640</v>
      </c>
      <c r="D9" s="114" t="s">
        <v>129</v>
      </c>
      <c r="E9" s="66">
        <v>0</v>
      </c>
      <c r="F9" s="66">
        <v>0</v>
      </c>
    </row>
    <row r="10" ht="27" customHeight="1" spans="1:6">
      <c r="A10" s="113" t="s">
        <v>164</v>
      </c>
      <c r="B10" s="66">
        <v>120702600</v>
      </c>
      <c r="C10" s="66">
        <v>117744640</v>
      </c>
      <c r="D10" s="12" t="s">
        <v>90</v>
      </c>
      <c r="E10" s="12" t="s">
        <v>90</v>
      </c>
      <c r="F10" s="12" t="s">
        <v>90</v>
      </c>
    </row>
    <row r="11" ht="27" customHeight="1" spans="1:6">
      <c r="A11" s="113" t="s">
        <v>83</v>
      </c>
      <c r="B11" s="66">
        <v>1006522.63</v>
      </c>
      <c r="C11" s="66">
        <v>1066913.98</v>
      </c>
      <c r="D11" s="12" t="s">
        <v>90</v>
      </c>
      <c r="E11" s="12" t="s">
        <v>90</v>
      </c>
      <c r="F11" s="12" t="s">
        <v>90</v>
      </c>
    </row>
    <row r="12" ht="27" customHeight="1" spans="1:6">
      <c r="A12" s="113" t="s">
        <v>165</v>
      </c>
      <c r="B12" s="66">
        <v>0</v>
      </c>
      <c r="C12" s="66">
        <v>0</v>
      </c>
      <c r="D12" s="12" t="s">
        <v>90</v>
      </c>
      <c r="E12" s="12" t="s">
        <v>90</v>
      </c>
      <c r="F12" s="12" t="s">
        <v>90</v>
      </c>
    </row>
    <row r="13" ht="27" customHeight="1" spans="1:6">
      <c r="A13" s="113" t="s">
        <v>166</v>
      </c>
      <c r="B13" s="102">
        <f>B5+B9+B11+B12</f>
        <v>182060422.63</v>
      </c>
      <c r="C13" s="102">
        <f>C5+C9+C11+C12</f>
        <v>181744033.98</v>
      </c>
      <c r="D13" s="114" t="s">
        <v>133</v>
      </c>
      <c r="E13" s="102">
        <f>E5+E8+E9</f>
        <v>176963860.4</v>
      </c>
      <c r="F13" s="102">
        <f>F5+F8+F9</f>
        <v>181649585.51</v>
      </c>
    </row>
    <row r="14" ht="27" customHeight="1" spans="1:6">
      <c r="A14" s="113" t="s">
        <v>167</v>
      </c>
      <c r="B14" s="66">
        <v>943630.21</v>
      </c>
      <c r="C14" s="66">
        <v>0</v>
      </c>
      <c r="D14" s="114" t="s">
        <v>135</v>
      </c>
      <c r="E14" s="66">
        <v>0</v>
      </c>
      <c r="F14" s="66">
        <v>0</v>
      </c>
    </row>
    <row r="15" ht="27" customHeight="1" spans="1:6">
      <c r="A15" s="115" t="s">
        <v>168</v>
      </c>
      <c r="B15" s="66">
        <v>0</v>
      </c>
      <c r="C15" s="66">
        <v>0</v>
      </c>
      <c r="D15" s="114" t="s">
        <v>137</v>
      </c>
      <c r="E15" s="66">
        <v>0</v>
      </c>
      <c r="F15" s="66">
        <v>0</v>
      </c>
    </row>
    <row r="16" ht="27" customHeight="1" spans="1:6">
      <c r="A16" s="116" t="s">
        <v>169</v>
      </c>
      <c r="B16" s="102">
        <f>B13+B14+B15</f>
        <v>183004052.84</v>
      </c>
      <c r="C16" s="102">
        <f>C13+C14+C15</f>
        <v>181744033.98</v>
      </c>
      <c r="D16" s="114" t="s">
        <v>139</v>
      </c>
      <c r="E16" s="102">
        <f>E13+E14+E15</f>
        <v>176963860.4</v>
      </c>
      <c r="F16" s="102">
        <f>F13+F14+F15</f>
        <v>181649585.51</v>
      </c>
    </row>
    <row r="17" ht="27" customHeight="1" spans="1:6">
      <c r="A17" s="47" t="s">
        <v>90</v>
      </c>
      <c r="B17" s="12" t="s">
        <v>90</v>
      </c>
      <c r="C17" s="12" t="s">
        <v>90</v>
      </c>
      <c r="D17" s="114" t="s">
        <v>140</v>
      </c>
      <c r="E17" s="99">
        <f>B16-E16</f>
        <v>6040192.44</v>
      </c>
      <c r="F17" s="99">
        <f>C16-F16</f>
        <v>94448.469999969</v>
      </c>
    </row>
    <row r="18" ht="27" customHeight="1" spans="1:6">
      <c r="A18" s="117" t="s">
        <v>170</v>
      </c>
      <c r="B18" s="66">
        <v>77386326.47</v>
      </c>
      <c r="C18" s="102">
        <f>E18</f>
        <v>83426518.91</v>
      </c>
      <c r="D18" s="114" t="s">
        <v>142</v>
      </c>
      <c r="E18" s="97">
        <f>B18+E17</f>
        <v>83426518.91</v>
      </c>
      <c r="F18" s="97">
        <f>C18+F17</f>
        <v>83520967.38</v>
      </c>
    </row>
    <row r="19" ht="27" customHeight="1" spans="1:6">
      <c r="A19" s="118" t="s">
        <v>108</v>
      </c>
      <c r="B19" s="99">
        <f>B16+B18</f>
        <v>260390379.31</v>
      </c>
      <c r="C19" s="99">
        <f>C16+C18</f>
        <v>265170552.89</v>
      </c>
      <c r="D19" s="118" t="s">
        <v>108</v>
      </c>
      <c r="E19" s="99">
        <f>E16+E18</f>
        <v>260390379.31</v>
      </c>
      <c r="F19" s="99">
        <f>F16+F18</f>
        <v>265170552.89</v>
      </c>
    </row>
    <row r="20" ht="27" customHeight="1" spans="1:6">
      <c r="A20" s="32"/>
      <c r="B20" s="119"/>
      <c r="C20" s="119"/>
      <c r="D20" s="120"/>
      <c r="E20" s="119"/>
      <c r="F20" s="34" t="s">
        <v>171</v>
      </c>
    </row>
  </sheetData>
  <mergeCells count="1">
    <mergeCell ref="A1:F1"/>
  </mergeCells>
  <printOptions horizontalCentered="1"/>
  <pageMargins left="0.393055555555556" right="0.393055555555556" top="0.393055555555556" bottom="0.393055555555556" header="0.511805555555556" footer="0.511805555555556"/>
  <pageSetup paperSize="9" scale="90" pageOrder="overThenDown" orientation="landscape" errors="blank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"/>
  <sheetViews>
    <sheetView showGridLines="0" showZeros="0" workbookViewId="0">
      <pane topLeftCell="B5" activePane="bottomRight" state="frozen"/>
      <selection activeCell="A1" sqref="A1:F1"/>
    </sheetView>
  </sheetViews>
  <sheetFormatPr defaultColWidth="8" defaultRowHeight="14.25" outlineLevelCol="5"/>
  <cols>
    <col min="1" max="1" width="27.6083333333333" style="1"/>
    <col min="2" max="3" width="22.5916666666667" style="1"/>
    <col min="4" max="4" width="27.6083333333333" style="1"/>
    <col min="5" max="6" width="22.5916666666667" style="1"/>
  </cols>
  <sheetData>
    <row r="1" ht="45" customHeight="1" spans="1:6">
      <c r="A1" s="2" t="s">
        <v>172</v>
      </c>
      <c r="B1" s="3"/>
      <c r="C1" s="3"/>
      <c r="D1" s="3"/>
      <c r="E1" s="3"/>
      <c r="F1" s="3"/>
    </row>
    <row r="2" ht="19.5" customHeight="1" spans="1:6">
      <c r="A2" s="104"/>
      <c r="B2" s="104"/>
      <c r="C2" s="104"/>
      <c r="D2" s="104"/>
      <c r="E2" s="89" t="s">
        <v>35</v>
      </c>
      <c r="F2" s="90"/>
    </row>
    <row r="3" ht="19.5" customHeight="1" spans="1:6">
      <c r="A3" s="4" t="s">
        <v>45</v>
      </c>
      <c r="B3" s="6"/>
      <c r="C3" s="6"/>
      <c r="D3" s="6"/>
      <c r="E3" s="7"/>
      <c r="F3" s="7" t="s">
        <v>46</v>
      </c>
    </row>
    <row r="4" ht="37.5" customHeight="1" spans="1:6">
      <c r="A4" s="8" t="s">
        <v>47</v>
      </c>
      <c r="B4" s="8" t="s">
        <v>75</v>
      </c>
      <c r="C4" s="8" t="s">
        <v>76</v>
      </c>
      <c r="D4" s="8" t="s">
        <v>47</v>
      </c>
      <c r="E4" s="8" t="s">
        <v>75</v>
      </c>
      <c r="F4" s="8" t="s">
        <v>76</v>
      </c>
    </row>
    <row r="5" ht="27" customHeight="1" spans="1:6">
      <c r="A5" s="11" t="s">
        <v>173</v>
      </c>
      <c r="B5" s="66">
        <v>1976617.06</v>
      </c>
      <c r="C5" s="66">
        <v>2578840</v>
      </c>
      <c r="D5" s="93" t="s">
        <v>174</v>
      </c>
      <c r="E5" s="66">
        <v>3793817.63</v>
      </c>
      <c r="F5" s="66">
        <v>4001667.1</v>
      </c>
    </row>
    <row r="6" ht="27" customHeight="1" spans="1:6">
      <c r="A6" s="11" t="s">
        <v>79</v>
      </c>
      <c r="B6" s="66">
        <v>0</v>
      </c>
      <c r="C6" s="66">
        <v>0</v>
      </c>
      <c r="D6" s="94" t="s">
        <v>175</v>
      </c>
      <c r="E6" s="50">
        <v>211136.54</v>
      </c>
      <c r="F6" s="50">
        <v>229093.02</v>
      </c>
    </row>
    <row r="7" ht="27" customHeight="1" spans="1:6">
      <c r="A7" s="11" t="s">
        <v>83</v>
      </c>
      <c r="B7" s="66">
        <v>350000</v>
      </c>
      <c r="C7" s="66">
        <v>360000</v>
      </c>
      <c r="D7" s="105" t="s">
        <v>176</v>
      </c>
      <c r="E7" s="106">
        <v>0</v>
      </c>
      <c r="F7" s="106">
        <v>0</v>
      </c>
    </row>
    <row r="8" ht="27" customHeight="1" spans="1:6">
      <c r="A8" s="11" t="s">
        <v>165</v>
      </c>
      <c r="B8" s="66">
        <v>0</v>
      </c>
      <c r="C8" s="66">
        <v>0</v>
      </c>
      <c r="D8" s="11" t="s">
        <v>177</v>
      </c>
      <c r="E8" s="66">
        <v>0</v>
      </c>
      <c r="F8" s="66">
        <v>0</v>
      </c>
    </row>
    <row r="9" ht="27" customHeight="1" spans="1:6">
      <c r="A9" s="44" t="s">
        <v>91</v>
      </c>
      <c r="B9" s="50">
        <v>0</v>
      </c>
      <c r="C9" s="50">
        <v>0</v>
      </c>
      <c r="D9" s="44" t="s">
        <v>178</v>
      </c>
      <c r="E9" s="50">
        <v>0</v>
      </c>
      <c r="F9" s="50">
        <v>0</v>
      </c>
    </row>
    <row r="10" ht="27" customHeight="1" spans="1:6">
      <c r="A10" s="96" t="s">
        <v>166</v>
      </c>
      <c r="B10" s="97">
        <f>B5+B6+B7+B8</f>
        <v>2326617.06</v>
      </c>
      <c r="C10" s="97">
        <f>C5+C6+C7+C8</f>
        <v>2938840</v>
      </c>
      <c r="D10" s="105" t="s">
        <v>179</v>
      </c>
      <c r="E10" s="97">
        <f>E5+E7+E8+E9</f>
        <v>3793817.63</v>
      </c>
      <c r="F10" s="97">
        <f>F5+F7+F8+F9</f>
        <v>4001667.1</v>
      </c>
    </row>
    <row r="11" ht="27" customHeight="1" spans="1:6">
      <c r="A11" s="11" t="s">
        <v>167</v>
      </c>
      <c r="B11" s="66">
        <v>0</v>
      </c>
      <c r="C11" s="66">
        <v>0</v>
      </c>
      <c r="D11" s="91" t="s">
        <v>180</v>
      </c>
      <c r="E11" s="66">
        <v>0</v>
      </c>
      <c r="F11" s="66">
        <v>0</v>
      </c>
    </row>
    <row r="12" ht="27" customHeight="1" spans="1:6">
      <c r="A12" s="11" t="s">
        <v>168</v>
      </c>
      <c r="B12" s="66">
        <v>0</v>
      </c>
      <c r="C12" s="66">
        <v>0</v>
      </c>
      <c r="D12" s="91" t="s">
        <v>181</v>
      </c>
      <c r="E12" s="66">
        <v>0</v>
      </c>
      <c r="F12" s="66">
        <v>0</v>
      </c>
    </row>
    <row r="13" ht="27" customHeight="1" spans="1:6">
      <c r="A13" s="11" t="s">
        <v>169</v>
      </c>
      <c r="B13" s="102">
        <f>B10+B11+B12</f>
        <v>2326617.06</v>
      </c>
      <c r="C13" s="102">
        <f>C10+C11+C12</f>
        <v>2938840</v>
      </c>
      <c r="D13" s="91" t="s">
        <v>182</v>
      </c>
      <c r="E13" s="102">
        <f>E10+E11+E12</f>
        <v>3793817.63</v>
      </c>
      <c r="F13" s="102">
        <f>F10+F11+F12</f>
        <v>4001667.1</v>
      </c>
    </row>
    <row r="14" ht="27" customHeight="1" spans="1:6">
      <c r="A14" s="12" t="s">
        <v>90</v>
      </c>
      <c r="B14" s="12" t="s">
        <v>90</v>
      </c>
      <c r="C14" s="12" t="s">
        <v>90</v>
      </c>
      <c r="D14" s="91" t="s">
        <v>183</v>
      </c>
      <c r="E14" s="100">
        <f>B13-E13</f>
        <v>-1467200.57</v>
      </c>
      <c r="F14" s="100">
        <f>C13-F13</f>
        <v>-1062827.1</v>
      </c>
    </row>
    <row r="15" ht="27" customHeight="1" spans="1:6">
      <c r="A15" s="11" t="s">
        <v>170</v>
      </c>
      <c r="B15" s="66">
        <v>19967203.34</v>
      </c>
      <c r="C15" s="102">
        <f>E15</f>
        <v>18500002.77</v>
      </c>
      <c r="D15" s="91" t="s">
        <v>184</v>
      </c>
      <c r="E15" s="100">
        <f>B15+E14</f>
        <v>18500002.77</v>
      </c>
      <c r="F15" s="100">
        <f>C15+F14</f>
        <v>17437175.67</v>
      </c>
    </row>
    <row r="16" ht="27" customHeight="1" spans="1:6">
      <c r="A16" s="12" t="s">
        <v>108</v>
      </c>
      <c r="B16" s="102">
        <f>B13+B15</f>
        <v>22293820.4</v>
      </c>
      <c r="C16" s="102">
        <f>C13+C15</f>
        <v>21438842.77</v>
      </c>
      <c r="D16" s="107" t="s">
        <v>108</v>
      </c>
      <c r="E16" s="100">
        <f>E13+E15</f>
        <v>22293820.4</v>
      </c>
      <c r="F16" s="100">
        <f>F13+F15</f>
        <v>21438842.77</v>
      </c>
    </row>
    <row r="17" ht="27" customHeight="1" spans="1:6">
      <c r="A17" s="108"/>
      <c r="B17" s="103"/>
      <c r="C17" s="103"/>
      <c r="D17" s="108"/>
      <c r="E17" s="103"/>
      <c r="F17" s="90" t="s">
        <v>185</v>
      </c>
    </row>
  </sheetData>
  <mergeCells count="2">
    <mergeCell ref="A1:F1"/>
    <mergeCell ref="E2:F2"/>
  </mergeCells>
  <printOptions horizontalCentered="1"/>
  <pageMargins left="0.393055555555556" right="0.393055555555556" top="0.393055555555556" bottom="0.393055555555556" header="0.511805555555556" footer="0.511805555555556"/>
  <pageSetup paperSize="9" scale="80" pageOrder="overThenDown" orientation="landscape" errors="blank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"/>
  <sheetViews>
    <sheetView showGridLines="0" showZeros="0" workbookViewId="0">
      <pane topLeftCell="D8" activePane="bottomRight" state="frozen"/>
      <selection activeCell="A1" sqref="A1:F1"/>
    </sheetView>
  </sheetViews>
  <sheetFormatPr defaultColWidth="8" defaultRowHeight="14.25" outlineLevelCol="5"/>
  <cols>
    <col min="1" max="1" width="32.625" style="1"/>
    <col min="2" max="3" width="22.5916666666667" style="1"/>
    <col min="4" max="4" width="34.8833333333333" style="1"/>
    <col min="5" max="6" width="22.5916666666667" style="1"/>
  </cols>
  <sheetData>
    <row r="1" ht="45" customHeight="1" spans="1:6">
      <c r="A1" s="2" t="s">
        <v>186</v>
      </c>
      <c r="B1" s="3"/>
      <c r="C1" s="3"/>
      <c r="D1" s="3"/>
      <c r="E1" s="3"/>
      <c r="F1" s="3"/>
    </row>
    <row r="2" ht="19.5" customHeight="1" spans="1:6">
      <c r="A2" s="88"/>
      <c r="B2" s="88"/>
      <c r="C2" s="88"/>
      <c r="D2" s="88"/>
      <c r="E2" s="89" t="s">
        <v>37</v>
      </c>
      <c r="F2" s="90"/>
    </row>
    <row r="3" ht="19.5" customHeight="1" spans="1:6">
      <c r="A3" s="4" t="s">
        <v>45</v>
      </c>
      <c r="B3" s="6"/>
      <c r="C3" s="6"/>
      <c r="D3" s="6"/>
      <c r="E3" s="7"/>
      <c r="F3" s="7" t="s">
        <v>46</v>
      </c>
    </row>
    <row r="4" ht="27" customHeight="1" spans="1:6">
      <c r="A4" s="8" t="s">
        <v>47</v>
      </c>
      <c r="B4" s="8" t="s">
        <v>75</v>
      </c>
      <c r="C4" s="8" t="s">
        <v>76</v>
      </c>
      <c r="D4" s="8" t="s">
        <v>47</v>
      </c>
      <c r="E4" s="8" t="s">
        <v>75</v>
      </c>
      <c r="F4" s="8" t="s">
        <v>76</v>
      </c>
    </row>
    <row r="5" ht="27" customHeight="1" spans="1:6">
      <c r="A5" s="11" t="s">
        <v>187</v>
      </c>
      <c r="B5" s="66">
        <v>0</v>
      </c>
      <c r="C5" s="66">
        <v>0</v>
      </c>
      <c r="D5" s="91" t="s">
        <v>188</v>
      </c>
      <c r="E5" s="66">
        <v>0</v>
      </c>
      <c r="F5" s="66">
        <v>0</v>
      </c>
    </row>
    <row r="6" ht="27" customHeight="1" spans="1:6">
      <c r="A6" s="11" t="s">
        <v>79</v>
      </c>
      <c r="B6" s="66">
        <v>0</v>
      </c>
      <c r="C6" s="66">
        <v>0</v>
      </c>
      <c r="D6" s="92" t="s">
        <v>189</v>
      </c>
      <c r="E6" s="66">
        <v>0</v>
      </c>
      <c r="F6" s="66">
        <v>0</v>
      </c>
    </row>
    <row r="7" ht="27" customHeight="1" spans="1:6">
      <c r="A7" s="11" t="s">
        <v>83</v>
      </c>
      <c r="B7" s="66">
        <v>0</v>
      </c>
      <c r="C7" s="66">
        <v>0</v>
      </c>
      <c r="D7" s="91" t="s">
        <v>84</v>
      </c>
      <c r="E7" s="66">
        <v>0</v>
      </c>
      <c r="F7" s="66">
        <v>0</v>
      </c>
    </row>
    <row r="8" ht="27" customHeight="1" spans="1:6">
      <c r="A8" s="11" t="s">
        <v>130</v>
      </c>
      <c r="B8" s="66">
        <v>0</v>
      </c>
      <c r="C8" s="66">
        <v>0</v>
      </c>
      <c r="D8" s="91" t="s">
        <v>190</v>
      </c>
      <c r="E8" s="66">
        <v>0</v>
      </c>
      <c r="F8" s="66">
        <v>0</v>
      </c>
    </row>
    <row r="9" ht="27" customHeight="1" spans="1:6">
      <c r="A9" s="11" t="s">
        <v>131</v>
      </c>
      <c r="B9" s="66">
        <v>0</v>
      </c>
      <c r="C9" s="66">
        <v>0</v>
      </c>
      <c r="D9" s="91" t="s">
        <v>191</v>
      </c>
      <c r="E9" s="66">
        <v>0</v>
      </c>
      <c r="F9" s="66">
        <v>0</v>
      </c>
    </row>
    <row r="10" ht="27" customHeight="1" spans="1:6">
      <c r="A10" s="44" t="s">
        <v>91</v>
      </c>
      <c r="B10" s="50">
        <v>0</v>
      </c>
      <c r="C10" s="50">
        <v>0</v>
      </c>
      <c r="D10" s="93" t="s">
        <v>192</v>
      </c>
      <c r="E10" s="50">
        <v>0</v>
      </c>
      <c r="F10" s="50">
        <v>0</v>
      </c>
    </row>
    <row r="11" ht="27" customHeight="1" spans="1:6">
      <c r="A11" s="72" t="s">
        <v>90</v>
      </c>
      <c r="B11" s="16" t="s">
        <v>90</v>
      </c>
      <c r="C11" s="16" t="s">
        <v>90</v>
      </c>
      <c r="D11" s="94" t="s">
        <v>193</v>
      </c>
      <c r="E11" s="95">
        <v>0</v>
      </c>
      <c r="F11" s="95">
        <v>0</v>
      </c>
    </row>
    <row r="12" ht="27" customHeight="1" spans="1:6">
      <c r="A12" s="72" t="s">
        <v>90</v>
      </c>
      <c r="B12" s="16" t="s">
        <v>90</v>
      </c>
      <c r="C12" s="16" t="s">
        <v>90</v>
      </c>
      <c r="D12" s="23" t="s">
        <v>194</v>
      </c>
      <c r="E12" s="40">
        <v>0</v>
      </c>
      <c r="F12" s="40">
        <v>0</v>
      </c>
    </row>
    <row r="13" ht="27" customHeight="1" spans="1:6">
      <c r="A13" s="72" t="s">
        <v>90</v>
      </c>
      <c r="B13" s="16" t="s">
        <v>90</v>
      </c>
      <c r="C13" s="16" t="s">
        <v>90</v>
      </c>
      <c r="D13" s="26" t="s">
        <v>195</v>
      </c>
      <c r="E13" s="40">
        <v>0</v>
      </c>
      <c r="F13" s="40">
        <v>0</v>
      </c>
    </row>
    <row r="14" ht="27" customHeight="1" spans="1:6">
      <c r="A14" s="72" t="s">
        <v>90</v>
      </c>
      <c r="B14" s="16" t="s">
        <v>90</v>
      </c>
      <c r="C14" s="16" t="s">
        <v>90</v>
      </c>
      <c r="D14" s="26" t="s">
        <v>196</v>
      </c>
      <c r="E14" s="40">
        <v>0</v>
      </c>
      <c r="F14" s="40">
        <v>0</v>
      </c>
    </row>
    <row r="15" ht="27" customHeight="1" spans="1:6">
      <c r="A15" s="16" t="s">
        <v>90</v>
      </c>
      <c r="B15" s="16" t="s">
        <v>90</v>
      </c>
      <c r="C15" s="16" t="s">
        <v>90</v>
      </c>
      <c r="D15" s="26" t="s">
        <v>197</v>
      </c>
      <c r="E15" s="40">
        <v>0</v>
      </c>
      <c r="F15" s="40">
        <v>0</v>
      </c>
    </row>
    <row r="16" ht="27" customHeight="1" spans="1:6">
      <c r="A16" s="96" t="s">
        <v>132</v>
      </c>
      <c r="B16" s="97">
        <f>B5+B6+B7+B8+B9</f>
        <v>0</v>
      </c>
      <c r="C16" s="97">
        <f>C5+C6+C7+C8+C9</f>
        <v>0</v>
      </c>
      <c r="D16" s="96" t="s">
        <v>198</v>
      </c>
      <c r="E16" s="97">
        <f>E5+E6+E7+E8+E9+E10+E11+E12+E13</f>
        <v>0</v>
      </c>
      <c r="F16" s="97">
        <f>F5+F6+F7+F8+F9+F10+F11+F12+F13</f>
        <v>0</v>
      </c>
    </row>
    <row r="17" ht="27" customHeight="1" spans="1:6">
      <c r="A17" s="11" t="s">
        <v>134</v>
      </c>
      <c r="B17" s="66">
        <v>0</v>
      </c>
      <c r="C17" s="66">
        <v>0</v>
      </c>
      <c r="D17" s="11" t="s">
        <v>199</v>
      </c>
      <c r="E17" s="66">
        <v>0</v>
      </c>
      <c r="F17" s="66">
        <v>0</v>
      </c>
    </row>
    <row r="18" ht="27" customHeight="1" spans="1:6">
      <c r="A18" s="11" t="s">
        <v>136</v>
      </c>
      <c r="B18" s="66">
        <v>0</v>
      </c>
      <c r="C18" s="66">
        <v>0</v>
      </c>
      <c r="D18" s="11" t="s">
        <v>200</v>
      </c>
      <c r="E18" s="98">
        <v>0</v>
      </c>
      <c r="F18" s="98">
        <v>0</v>
      </c>
    </row>
    <row r="19" ht="27" customHeight="1" spans="1:6">
      <c r="A19" s="11" t="s">
        <v>138</v>
      </c>
      <c r="B19" s="99">
        <f>B16+B17+B18</f>
        <v>0</v>
      </c>
      <c r="C19" s="99">
        <f>C16+C17+C18</f>
        <v>0</v>
      </c>
      <c r="D19" s="11" t="s">
        <v>201</v>
      </c>
      <c r="E19" s="100">
        <f>E16+E17+E18</f>
        <v>0</v>
      </c>
      <c r="F19" s="100">
        <f>F16+F17+F18</f>
        <v>0</v>
      </c>
    </row>
    <row r="20" ht="27" customHeight="1" spans="1:6">
      <c r="A20" s="39" t="s">
        <v>90</v>
      </c>
      <c r="B20" s="49" t="s">
        <v>90</v>
      </c>
      <c r="C20" s="101" t="s">
        <v>90</v>
      </c>
      <c r="D20" s="11" t="s">
        <v>202</v>
      </c>
      <c r="E20" s="100">
        <f>B19-E19</f>
        <v>0</v>
      </c>
      <c r="F20" s="100">
        <f>C19-F19</f>
        <v>0</v>
      </c>
    </row>
    <row r="21" ht="27" customHeight="1" spans="1:6">
      <c r="A21" s="11" t="s">
        <v>141</v>
      </c>
      <c r="B21" s="66">
        <v>0</v>
      </c>
      <c r="C21" s="102">
        <f>E21</f>
        <v>0</v>
      </c>
      <c r="D21" s="11" t="s">
        <v>203</v>
      </c>
      <c r="E21" s="100">
        <f>B21+E20</f>
        <v>0</v>
      </c>
      <c r="F21" s="100">
        <f>C21+F20</f>
        <v>0</v>
      </c>
    </row>
    <row r="22" ht="27" customHeight="1" spans="1:6">
      <c r="A22" s="12" t="s">
        <v>108</v>
      </c>
      <c r="B22" s="102">
        <f>B19+B21</f>
        <v>0</v>
      </c>
      <c r="C22" s="102">
        <f>C19+C21</f>
        <v>0</v>
      </c>
      <c r="D22" s="12" t="s">
        <v>108</v>
      </c>
      <c r="E22" s="102">
        <f>E19+E21</f>
        <v>0</v>
      </c>
      <c r="F22" s="102">
        <f>F19+F21</f>
        <v>0</v>
      </c>
    </row>
    <row r="23" ht="27" customHeight="1" spans="1:6">
      <c r="A23" s="103"/>
      <c r="B23" s="103"/>
      <c r="C23" s="103"/>
      <c r="D23" s="103"/>
      <c r="E23" s="103"/>
      <c r="F23" s="90" t="s">
        <v>204</v>
      </c>
    </row>
  </sheetData>
  <mergeCells count="2">
    <mergeCell ref="A1:F1"/>
    <mergeCell ref="E2:F2"/>
  </mergeCells>
  <printOptions horizontalCentered="1"/>
  <pageMargins left="0.393055555555556" right="0.393055555555556" top="0.393055555555556" bottom="0.393055555555556" header="0.511805555555556" footer="0.511805555555556"/>
  <pageSetup paperSize="9" scale="80" pageOrder="overThenDown" orientation="landscape" errors="blank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6"/>
  <sheetViews>
    <sheetView showGridLines="0" workbookViewId="0">
      <pane topLeftCell="B4" activePane="bottomRight" state="frozen"/>
      <selection activeCell="A1" sqref="A1:H1"/>
    </sheetView>
  </sheetViews>
  <sheetFormatPr defaultColWidth="8" defaultRowHeight="14.25" outlineLevelCol="7"/>
  <cols>
    <col min="1" max="1" width="37.65" style="1"/>
    <col min="2" max="2" width="6.65" style="1"/>
    <col min="3" max="4" width="22.5916666666667" style="1"/>
    <col min="5" max="5" width="39.4" style="1"/>
    <col min="6" max="6" width="6.275" style="1"/>
    <col min="7" max="8" width="22.5916666666667" style="1"/>
  </cols>
  <sheetData>
    <row r="1" ht="45" customHeight="1" spans="1:8">
      <c r="A1" s="54" t="s">
        <v>205</v>
      </c>
      <c r="B1" s="55"/>
      <c r="C1" s="55"/>
      <c r="D1" s="55"/>
      <c r="E1" s="55"/>
      <c r="F1" s="55"/>
      <c r="G1" s="55"/>
      <c r="H1" s="55"/>
    </row>
    <row r="2" ht="19.5" customHeight="1" spans="1:8">
      <c r="A2" s="6" t="s">
        <v>45</v>
      </c>
      <c r="B2" s="56"/>
      <c r="C2" s="56"/>
      <c r="D2" s="57"/>
      <c r="E2" s="57"/>
      <c r="F2" s="57"/>
      <c r="G2" s="57"/>
      <c r="H2" s="7" t="s">
        <v>39</v>
      </c>
    </row>
    <row r="3" ht="27" customHeight="1" spans="1:8">
      <c r="A3" s="58" t="s">
        <v>47</v>
      </c>
      <c r="B3" s="58" t="s">
        <v>206</v>
      </c>
      <c r="C3" s="8" t="s">
        <v>75</v>
      </c>
      <c r="D3" s="8" t="s">
        <v>76</v>
      </c>
      <c r="E3" s="8" t="s">
        <v>47</v>
      </c>
      <c r="F3" s="10" t="s">
        <v>206</v>
      </c>
      <c r="G3" s="8" t="s">
        <v>75</v>
      </c>
      <c r="H3" s="10" t="s">
        <v>76</v>
      </c>
    </row>
    <row r="4" ht="27" customHeight="1" spans="1:8">
      <c r="A4" s="59" t="s">
        <v>207</v>
      </c>
      <c r="B4" s="12" t="s">
        <v>90</v>
      </c>
      <c r="C4" s="20" t="s">
        <v>90</v>
      </c>
      <c r="D4" s="20" t="s">
        <v>90</v>
      </c>
      <c r="E4" s="59" t="s">
        <v>208</v>
      </c>
      <c r="F4" s="60" t="s">
        <v>209</v>
      </c>
      <c r="G4" s="61">
        <v>0</v>
      </c>
      <c r="H4" s="62">
        <f>G7</f>
        <v>0</v>
      </c>
    </row>
    <row r="5" ht="27" customHeight="1" spans="1:8">
      <c r="A5" s="63" t="s">
        <v>210</v>
      </c>
      <c r="B5" s="48" t="s">
        <v>211</v>
      </c>
      <c r="C5" s="64">
        <f>C6+C8+C9</f>
        <v>0</v>
      </c>
      <c r="D5" s="65">
        <f>D6+D8+D9</f>
        <v>0</v>
      </c>
      <c r="E5" s="59" t="s">
        <v>212</v>
      </c>
      <c r="F5" s="60" t="s">
        <v>209</v>
      </c>
      <c r="G5" s="66">
        <v>0</v>
      </c>
      <c r="H5" s="66">
        <v>0</v>
      </c>
    </row>
    <row r="6" ht="27" customHeight="1" spans="1:8">
      <c r="A6" s="67" t="s">
        <v>213</v>
      </c>
      <c r="B6" s="68" t="s">
        <v>211</v>
      </c>
      <c r="C6" s="69">
        <v>0</v>
      </c>
      <c r="D6" s="70">
        <v>0</v>
      </c>
      <c r="E6" s="59" t="s">
        <v>214</v>
      </c>
      <c r="F6" s="71" t="s">
        <v>215</v>
      </c>
      <c r="G6" s="50">
        <v>0</v>
      </c>
      <c r="H6" s="50">
        <v>0</v>
      </c>
    </row>
    <row r="7" ht="27" customHeight="1" spans="1:8">
      <c r="A7" s="26" t="s">
        <v>216</v>
      </c>
      <c r="B7" s="16" t="s">
        <v>211</v>
      </c>
      <c r="C7" s="69">
        <v>0</v>
      </c>
      <c r="D7" s="70">
        <v>0</v>
      </c>
      <c r="E7" s="59" t="s">
        <v>217</v>
      </c>
      <c r="F7" s="72" t="s">
        <v>209</v>
      </c>
      <c r="G7" s="62">
        <f>G4-G5+G6</f>
        <v>0</v>
      </c>
      <c r="H7" s="62">
        <f>H4-H5+H6</f>
        <v>0</v>
      </c>
    </row>
    <row r="8" ht="27" customHeight="1" spans="1:8">
      <c r="A8" s="73" t="s">
        <v>218</v>
      </c>
      <c r="B8" s="74" t="s">
        <v>211</v>
      </c>
      <c r="C8" s="69">
        <v>0</v>
      </c>
      <c r="D8" s="70">
        <v>0</v>
      </c>
      <c r="E8" s="59" t="s">
        <v>219</v>
      </c>
      <c r="F8" s="60" t="s">
        <v>209</v>
      </c>
      <c r="G8" s="66">
        <v>0</v>
      </c>
      <c r="H8" s="66">
        <v>0</v>
      </c>
    </row>
    <row r="9" ht="27" customHeight="1" spans="1:8">
      <c r="A9" s="59" t="s">
        <v>220</v>
      </c>
      <c r="B9" s="75" t="s">
        <v>211</v>
      </c>
      <c r="C9" s="69">
        <v>0</v>
      </c>
      <c r="D9" s="70">
        <v>0</v>
      </c>
      <c r="E9" s="59" t="s">
        <v>221</v>
      </c>
      <c r="F9" s="60" t="s">
        <v>209</v>
      </c>
      <c r="G9" s="66">
        <v>0</v>
      </c>
      <c r="H9" s="66">
        <v>0</v>
      </c>
    </row>
    <row r="10" ht="27" customHeight="1" spans="1:8">
      <c r="A10" s="59" t="s">
        <v>222</v>
      </c>
      <c r="B10" s="76" t="s">
        <v>211</v>
      </c>
      <c r="C10" s="69">
        <v>0</v>
      </c>
      <c r="D10" s="70">
        <v>0</v>
      </c>
      <c r="E10" s="63" t="s">
        <v>223</v>
      </c>
      <c r="F10" s="60" t="s">
        <v>90</v>
      </c>
      <c r="G10" s="20" t="s">
        <v>90</v>
      </c>
      <c r="H10" s="20" t="s">
        <v>90</v>
      </c>
    </row>
    <row r="11" ht="27" customHeight="1" spans="1:8">
      <c r="A11" s="63" t="s">
        <v>224</v>
      </c>
      <c r="B11" s="77" t="s">
        <v>211</v>
      </c>
      <c r="C11" s="69">
        <v>0</v>
      </c>
      <c r="D11" s="70">
        <v>0</v>
      </c>
      <c r="E11" s="78" t="s">
        <v>225</v>
      </c>
      <c r="F11" s="72" t="s">
        <v>211</v>
      </c>
      <c r="G11" s="69">
        <v>55201</v>
      </c>
      <c r="H11" s="69">
        <v>55201</v>
      </c>
    </row>
    <row r="12" ht="27" customHeight="1" spans="1:8">
      <c r="A12" s="67" t="s">
        <v>226</v>
      </c>
      <c r="B12" s="68" t="s">
        <v>211</v>
      </c>
      <c r="C12" s="69">
        <v>0</v>
      </c>
      <c r="D12" s="70">
        <v>0</v>
      </c>
      <c r="E12" s="73" t="s">
        <v>227</v>
      </c>
      <c r="F12" s="72" t="s">
        <v>211</v>
      </c>
      <c r="G12" s="69">
        <v>36697</v>
      </c>
      <c r="H12" s="69">
        <v>38147</v>
      </c>
    </row>
    <row r="13" ht="27" customHeight="1" spans="1:8">
      <c r="A13" s="23" t="s">
        <v>228</v>
      </c>
      <c r="B13" s="16" t="s">
        <v>211</v>
      </c>
      <c r="C13" s="69">
        <v>0</v>
      </c>
      <c r="D13" s="70">
        <v>0</v>
      </c>
      <c r="E13" s="59" t="s">
        <v>229</v>
      </c>
      <c r="F13" s="79" t="s">
        <v>230</v>
      </c>
      <c r="G13" s="41">
        <v>1556.14</v>
      </c>
      <c r="H13" s="41">
        <v>1697.98</v>
      </c>
    </row>
    <row r="14" ht="27" customHeight="1" spans="1:8">
      <c r="A14" s="73" t="s">
        <v>231</v>
      </c>
      <c r="B14" s="80" t="s">
        <v>90</v>
      </c>
      <c r="C14" s="60" t="s">
        <v>90</v>
      </c>
      <c r="D14" s="60" t="s">
        <v>90</v>
      </c>
      <c r="E14" s="59" t="s">
        <v>232</v>
      </c>
      <c r="F14" s="76" t="s">
        <v>230</v>
      </c>
      <c r="G14" s="62">
        <v>59.78</v>
      </c>
      <c r="H14" s="62">
        <v>70</v>
      </c>
    </row>
    <row r="15" ht="27" customHeight="1" spans="1:8">
      <c r="A15" s="63" t="s">
        <v>233</v>
      </c>
      <c r="B15" s="77" t="s">
        <v>209</v>
      </c>
      <c r="C15" s="40">
        <v>0</v>
      </c>
      <c r="D15" s="81">
        <v>0</v>
      </c>
      <c r="E15" s="63" t="s">
        <v>234</v>
      </c>
      <c r="F15" s="20" t="s">
        <v>90</v>
      </c>
      <c r="G15" s="20" t="s">
        <v>90</v>
      </c>
      <c r="H15" s="20" t="s">
        <v>90</v>
      </c>
    </row>
    <row r="16" ht="27" customHeight="1" spans="1:8">
      <c r="A16" s="67" t="s">
        <v>235</v>
      </c>
      <c r="B16" s="68" t="s">
        <v>209</v>
      </c>
      <c r="C16" s="40">
        <v>0</v>
      </c>
      <c r="D16" s="40">
        <v>0</v>
      </c>
      <c r="E16" s="67" t="s">
        <v>210</v>
      </c>
      <c r="F16" s="68" t="s">
        <v>211</v>
      </c>
      <c r="G16" s="64">
        <f>G17+G18</f>
        <v>13419</v>
      </c>
      <c r="H16" s="64">
        <f>H17+H18</f>
        <v>13398</v>
      </c>
    </row>
    <row r="17" ht="27" customHeight="1" spans="1:8">
      <c r="A17" s="23" t="s">
        <v>236</v>
      </c>
      <c r="B17" s="16" t="s">
        <v>209</v>
      </c>
      <c r="C17" s="40">
        <v>0</v>
      </c>
      <c r="D17" s="40">
        <v>0</v>
      </c>
      <c r="E17" s="67" t="s">
        <v>237</v>
      </c>
      <c r="F17" s="68" t="s">
        <v>211</v>
      </c>
      <c r="G17" s="69">
        <v>7413</v>
      </c>
      <c r="H17" s="69">
        <v>7265</v>
      </c>
    </row>
    <row r="18" ht="27" customHeight="1" spans="1:8">
      <c r="A18" s="73" t="s">
        <v>238</v>
      </c>
      <c r="B18" s="75" t="s">
        <v>239</v>
      </c>
      <c r="C18" s="41">
        <f>IF(C16=0,0,(C24+G6)/C16*100)</f>
        <v>0</v>
      </c>
      <c r="D18" s="41">
        <f>IF(D16=0,0,(D24+H6)/D16*100)</f>
        <v>0</v>
      </c>
      <c r="E18" s="67" t="s">
        <v>240</v>
      </c>
      <c r="F18" s="68" t="s">
        <v>211</v>
      </c>
      <c r="G18" s="69">
        <v>6006</v>
      </c>
      <c r="H18" s="69">
        <v>6133</v>
      </c>
    </row>
    <row r="19" ht="27" customHeight="1" spans="1:8">
      <c r="A19" s="59" t="s">
        <v>241</v>
      </c>
      <c r="B19" s="76" t="s">
        <v>239</v>
      </c>
      <c r="C19" s="40">
        <v>0</v>
      </c>
      <c r="D19" s="40">
        <v>0</v>
      </c>
      <c r="E19" s="82" t="s">
        <v>226</v>
      </c>
      <c r="F19" s="83" t="s">
        <v>211</v>
      </c>
      <c r="G19" s="84">
        <v>7413</v>
      </c>
      <c r="H19" s="84">
        <v>7265</v>
      </c>
    </row>
    <row r="20" ht="27" customHeight="1" spans="1:8">
      <c r="A20" s="59" t="s">
        <v>242</v>
      </c>
      <c r="B20" s="76" t="s">
        <v>239</v>
      </c>
      <c r="C20" s="40">
        <v>0</v>
      </c>
      <c r="D20" s="81">
        <v>0</v>
      </c>
      <c r="E20" s="59" t="s">
        <v>231</v>
      </c>
      <c r="F20" s="12" t="s">
        <v>90</v>
      </c>
      <c r="G20" s="20" t="s">
        <v>90</v>
      </c>
      <c r="H20" s="20" t="s">
        <v>90</v>
      </c>
    </row>
    <row r="21" ht="27" customHeight="1" spans="1:8">
      <c r="A21" s="59" t="s">
        <v>243</v>
      </c>
      <c r="B21" s="77" t="s">
        <v>239</v>
      </c>
      <c r="C21" s="40">
        <v>0</v>
      </c>
      <c r="D21" s="81">
        <v>0</v>
      </c>
      <c r="E21" s="59" t="s">
        <v>244</v>
      </c>
      <c r="F21" s="76" t="s">
        <v>209</v>
      </c>
      <c r="G21" s="40">
        <v>526510000</v>
      </c>
      <c r="H21" s="40">
        <v>542105159.76</v>
      </c>
    </row>
    <row r="22" ht="27" customHeight="1" spans="1:8">
      <c r="A22" s="59" t="s">
        <v>245</v>
      </c>
      <c r="B22" s="74" t="s">
        <v>230</v>
      </c>
      <c r="C22" s="41">
        <f>IF(C12=0,0,C16/C12)</f>
        <v>0</v>
      </c>
      <c r="D22" s="85">
        <f>IF(D12=0,0,D16/D12)</f>
        <v>0</v>
      </c>
      <c r="E22" s="59" t="s">
        <v>235</v>
      </c>
      <c r="F22" s="76" t="s">
        <v>209</v>
      </c>
      <c r="G22" s="40">
        <v>526510000</v>
      </c>
      <c r="H22" s="40">
        <v>542105159.76</v>
      </c>
    </row>
    <row r="23" ht="27" customHeight="1" spans="1:8">
      <c r="A23" s="63" t="s">
        <v>246</v>
      </c>
      <c r="B23" s="79" t="s">
        <v>90</v>
      </c>
      <c r="C23" s="16" t="s">
        <v>90</v>
      </c>
      <c r="D23" s="47" t="s">
        <v>90</v>
      </c>
      <c r="E23" s="59" t="s">
        <v>238</v>
      </c>
      <c r="F23" s="76" t="s">
        <v>239</v>
      </c>
      <c r="G23" s="41">
        <v>25.28</v>
      </c>
      <c r="H23" s="41">
        <v>23.76</v>
      </c>
    </row>
    <row r="24" ht="27" customHeight="1" spans="1:8">
      <c r="A24" s="86" t="s">
        <v>247</v>
      </c>
      <c r="B24" s="48" t="s">
        <v>209</v>
      </c>
      <c r="C24" s="40">
        <v>0</v>
      </c>
      <c r="D24" s="81">
        <v>0</v>
      </c>
      <c r="E24" s="59" t="s">
        <v>245</v>
      </c>
      <c r="F24" s="76" t="s">
        <v>230</v>
      </c>
      <c r="G24" s="41">
        <f>IF(G19=0,0,G22/G19)</f>
        <v>71025.2259544044</v>
      </c>
      <c r="H24" s="41">
        <f>IF(H19=0,0,H22/H19)</f>
        <v>74618.7418802478</v>
      </c>
    </row>
    <row r="25" ht="27" customHeight="1" spans="1:8">
      <c r="A25" s="86" t="s">
        <v>248</v>
      </c>
      <c r="B25" s="60" t="s">
        <v>90</v>
      </c>
      <c r="C25" s="60" t="s">
        <v>90</v>
      </c>
      <c r="D25" s="60" t="s">
        <v>90</v>
      </c>
      <c r="E25" s="63" t="s">
        <v>249</v>
      </c>
      <c r="F25" s="77" t="s">
        <v>230</v>
      </c>
      <c r="G25" s="69">
        <v>68256</v>
      </c>
      <c r="H25" s="69">
        <v>71668</v>
      </c>
    </row>
    <row r="26" ht="27" customHeight="1" spans="1:8">
      <c r="A26" s="33"/>
      <c r="B26" s="33"/>
      <c r="C26" s="33"/>
      <c r="D26" s="33"/>
      <c r="E26" s="33"/>
      <c r="F26" s="33"/>
      <c r="G26" s="33"/>
      <c r="H26" s="87" t="s">
        <v>250</v>
      </c>
    </row>
  </sheetData>
  <mergeCells count="1">
    <mergeCell ref="A1:H1"/>
  </mergeCells>
  <printOptions horizontalCentered="1"/>
  <pageMargins left="0.393055555555556" right="0.393055555555556" top="0.786805555555556" bottom="0.786805555555556" header="0.511805555555556" footer="0.511805555555556"/>
  <pageSetup paperSize="9" scale="70" pageOrder="overThenDown" orientation="landscape" errors="blank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showGridLines="0" workbookViewId="0">
      <pane topLeftCell="C4" activePane="bottomRight" state="frozen"/>
      <selection activeCell="A1" sqref="A1:H1"/>
    </sheetView>
  </sheetViews>
  <sheetFormatPr defaultColWidth="8" defaultRowHeight="14.25" outlineLevelCol="7"/>
  <cols>
    <col min="1" max="1" width="41.5333333333333" style="1"/>
    <col min="2" max="2" width="6.275" style="1"/>
    <col min="3" max="4" width="22.5916666666667" style="1"/>
    <col min="5" max="5" width="41.5333333333333" style="1"/>
    <col min="6" max="6" width="6.275" style="1"/>
    <col min="7" max="8" width="22.5916666666667" style="1"/>
  </cols>
  <sheetData>
    <row r="1" ht="45" customHeight="1" spans="1:8">
      <c r="A1" s="2" t="s">
        <v>251</v>
      </c>
      <c r="B1" s="3"/>
      <c r="C1" s="3"/>
      <c r="D1" s="3"/>
      <c r="E1" s="3"/>
      <c r="F1" s="3"/>
      <c r="G1" s="3"/>
      <c r="H1" s="3"/>
    </row>
    <row r="2" ht="19.5" customHeight="1" spans="1:8">
      <c r="A2" s="4" t="s">
        <v>45</v>
      </c>
      <c r="B2" s="6"/>
      <c r="C2" s="6"/>
      <c r="D2" s="6"/>
      <c r="E2" s="35"/>
      <c r="F2" s="35"/>
      <c r="G2" s="35"/>
      <c r="H2" s="36" t="s">
        <v>41</v>
      </c>
    </row>
    <row r="3" ht="27" customHeight="1" spans="1:8">
      <c r="A3" s="8" t="s">
        <v>47</v>
      </c>
      <c r="B3" s="8" t="s">
        <v>206</v>
      </c>
      <c r="C3" s="8" t="s">
        <v>75</v>
      </c>
      <c r="D3" s="37" t="s">
        <v>76</v>
      </c>
      <c r="E3" s="38" t="s">
        <v>47</v>
      </c>
      <c r="F3" s="38" t="s">
        <v>206</v>
      </c>
      <c r="G3" s="38" t="s">
        <v>75</v>
      </c>
      <c r="H3" s="38" t="s">
        <v>76</v>
      </c>
    </row>
    <row r="4" ht="27" customHeight="1" spans="1:8">
      <c r="A4" s="11" t="s">
        <v>252</v>
      </c>
      <c r="B4" s="12" t="s">
        <v>90</v>
      </c>
      <c r="C4" s="12" t="s">
        <v>90</v>
      </c>
      <c r="D4" s="39" t="s">
        <v>90</v>
      </c>
      <c r="E4" s="23" t="s">
        <v>253</v>
      </c>
      <c r="F4" s="16" t="s">
        <v>209</v>
      </c>
      <c r="G4" s="40">
        <v>0</v>
      </c>
      <c r="H4" s="41">
        <f>G7</f>
        <v>0</v>
      </c>
    </row>
    <row r="5" ht="27" customHeight="1" spans="1:8">
      <c r="A5" s="11" t="s">
        <v>210</v>
      </c>
      <c r="B5" s="12" t="s">
        <v>211</v>
      </c>
      <c r="C5" s="42">
        <f>C6+C7</f>
        <v>31349</v>
      </c>
      <c r="D5" s="43">
        <f>D6+D7</f>
        <v>31349</v>
      </c>
      <c r="E5" s="23" t="s">
        <v>254</v>
      </c>
      <c r="F5" s="16" t="s">
        <v>209</v>
      </c>
      <c r="G5" s="40">
        <v>0</v>
      </c>
      <c r="H5" s="40">
        <v>0</v>
      </c>
    </row>
    <row r="6" ht="27" customHeight="1" spans="1:8">
      <c r="A6" s="44" t="s">
        <v>255</v>
      </c>
      <c r="B6" s="20" t="s">
        <v>211</v>
      </c>
      <c r="C6" s="45">
        <v>18738</v>
      </c>
      <c r="D6" s="46">
        <v>18738</v>
      </c>
      <c r="E6" s="23" t="s">
        <v>256</v>
      </c>
      <c r="F6" s="16" t="s">
        <v>209</v>
      </c>
      <c r="G6" s="40">
        <v>0</v>
      </c>
      <c r="H6" s="40">
        <v>0</v>
      </c>
    </row>
    <row r="7" ht="27" customHeight="1" spans="1:8">
      <c r="A7" s="23" t="s">
        <v>257</v>
      </c>
      <c r="B7" s="47" t="s">
        <v>211</v>
      </c>
      <c r="C7" s="45">
        <v>12611</v>
      </c>
      <c r="D7" s="46">
        <v>12611</v>
      </c>
      <c r="E7" s="23" t="s">
        <v>258</v>
      </c>
      <c r="F7" s="16" t="s">
        <v>209</v>
      </c>
      <c r="G7" s="41">
        <f>G4-G5+G6</f>
        <v>0</v>
      </c>
      <c r="H7" s="41">
        <f>H4-H5+H6</f>
        <v>0</v>
      </c>
    </row>
    <row r="8" ht="27" customHeight="1" spans="1:8">
      <c r="A8" s="23" t="s">
        <v>226</v>
      </c>
      <c r="B8" s="47" t="s">
        <v>211</v>
      </c>
      <c r="C8" s="45">
        <v>28856</v>
      </c>
      <c r="D8" s="46">
        <v>28900</v>
      </c>
      <c r="E8" s="23" t="s">
        <v>259</v>
      </c>
      <c r="F8" s="16" t="s">
        <v>209</v>
      </c>
      <c r="G8" s="40">
        <v>0</v>
      </c>
      <c r="H8" s="40">
        <v>0</v>
      </c>
    </row>
    <row r="9" ht="27" customHeight="1" spans="1:8">
      <c r="A9" s="23" t="s">
        <v>231</v>
      </c>
      <c r="B9" s="47" t="s">
        <v>90</v>
      </c>
      <c r="C9" s="20" t="s">
        <v>90</v>
      </c>
      <c r="D9" s="48" t="s">
        <v>90</v>
      </c>
      <c r="E9" s="23" t="s">
        <v>260</v>
      </c>
      <c r="F9" s="16" t="s">
        <v>209</v>
      </c>
      <c r="G9" s="40">
        <v>0</v>
      </c>
      <c r="H9" s="40">
        <v>0</v>
      </c>
    </row>
    <row r="10" ht="27" customHeight="1" spans="1:8">
      <c r="A10" s="23" t="s">
        <v>261</v>
      </c>
      <c r="B10" s="16" t="s">
        <v>209</v>
      </c>
      <c r="C10" s="40">
        <v>1681789375.54</v>
      </c>
      <c r="D10" s="40">
        <v>1833150419.34</v>
      </c>
      <c r="E10" s="23" t="s">
        <v>262</v>
      </c>
      <c r="F10" s="16" t="s">
        <v>90</v>
      </c>
      <c r="G10" s="49" t="s">
        <v>90</v>
      </c>
      <c r="H10" s="49" t="s">
        <v>90</v>
      </c>
    </row>
    <row r="11" ht="27" customHeight="1" spans="1:8">
      <c r="A11" s="23" t="s">
        <v>263</v>
      </c>
      <c r="B11" s="16" t="s">
        <v>209</v>
      </c>
      <c r="C11" s="40">
        <v>1681789375.54</v>
      </c>
      <c r="D11" s="40">
        <v>1833150419.34</v>
      </c>
      <c r="E11" s="23" t="s">
        <v>264</v>
      </c>
      <c r="F11" s="47" t="s">
        <v>211</v>
      </c>
      <c r="G11" s="50">
        <v>201171</v>
      </c>
      <c r="H11" s="51">
        <v>203008</v>
      </c>
    </row>
    <row r="12" ht="27" customHeight="1" spans="1:8">
      <c r="A12" s="23" t="s">
        <v>238</v>
      </c>
      <c r="B12" s="16" t="s">
        <v>239</v>
      </c>
      <c r="C12" s="41">
        <f>IF(C11=0,0,(C17+G6)/C11)*100</f>
        <v>8.08319999978301</v>
      </c>
      <c r="D12" s="41">
        <f>IF(D11=0,0,(D17+H6)/D11)*100</f>
        <v>7.67700000039649</v>
      </c>
      <c r="E12" s="23" t="s">
        <v>265</v>
      </c>
      <c r="F12" s="23" t="s">
        <v>230</v>
      </c>
      <c r="G12" s="41">
        <f>G13+G14</f>
        <v>900</v>
      </c>
      <c r="H12" s="41">
        <f>H13+H14</f>
        <v>890</v>
      </c>
    </row>
    <row r="13" ht="27" customHeight="1" spans="1:8">
      <c r="A13" s="23" t="s">
        <v>241</v>
      </c>
      <c r="B13" s="16" t="s">
        <v>239</v>
      </c>
      <c r="C13" s="52">
        <v>6</v>
      </c>
      <c r="D13" s="52">
        <v>6.1</v>
      </c>
      <c r="E13" s="23" t="s">
        <v>266</v>
      </c>
      <c r="F13" s="23" t="s">
        <v>230</v>
      </c>
      <c r="G13" s="40">
        <v>300</v>
      </c>
      <c r="H13" s="40">
        <v>310</v>
      </c>
    </row>
    <row r="14" ht="27" customHeight="1" spans="1:8">
      <c r="A14" s="23" t="s">
        <v>267</v>
      </c>
      <c r="B14" s="16" t="s">
        <v>239</v>
      </c>
      <c r="C14" s="52">
        <v>2</v>
      </c>
      <c r="D14" s="52">
        <v>2</v>
      </c>
      <c r="E14" s="23" t="s">
        <v>268</v>
      </c>
      <c r="F14" s="23" t="s">
        <v>230</v>
      </c>
      <c r="G14" s="40">
        <v>600</v>
      </c>
      <c r="H14" s="40">
        <v>580</v>
      </c>
    </row>
    <row r="15" ht="27" customHeight="1" spans="1:8">
      <c r="A15" s="23" t="s">
        <v>245</v>
      </c>
      <c r="B15" s="16" t="s">
        <v>230</v>
      </c>
      <c r="C15" s="41">
        <f>IF(C8=0,0,C11/C8)</f>
        <v>58282.1380489326</v>
      </c>
      <c r="D15" s="41">
        <f>IF(D8=0,0,D11/D8)</f>
        <v>63430.8103577855</v>
      </c>
      <c r="E15" s="23" t="s">
        <v>269</v>
      </c>
      <c r="F15" s="16" t="s">
        <v>90</v>
      </c>
      <c r="G15" s="49" t="s">
        <v>90</v>
      </c>
      <c r="H15" s="49" t="s">
        <v>90</v>
      </c>
    </row>
    <row r="16" ht="27" customHeight="1" spans="1:8">
      <c r="A16" s="23" t="s">
        <v>246</v>
      </c>
      <c r="B16" s="16" t="s">
        <v>90</v>
      </c>
      <c r="C16" s="16" t="s">
        <v>90</v>
      </c>
      <c r="D16" s="16" t="s">
        <v>90</v>
      </c>
      <c r="E16" s="23" t="s">
        <v>270</v>
      </c>
      <c r="F16" s="47" t="s">
        <v>211</v>
      </c>
      <c r="G16" s="50">
        <v>201171</v>
      </c>
      <c r="H16" s="51">
        <v>203008</v>
      </c>
    </row>
    <row r="17" ht="27" customHeight="1" spans="1:8">
      <c r="A17" s="23" t="s">
        <v>271</v>
      </c>
      <c r="B17" s="53" t="s">
        <v>209</v>
      </c>
      <c r="C17" s="40">
        <v>135942398.8</v>
      </c>
      <c r="D17" s="40">
        <v>140730957.7</v>
      </c>
      <c r="E17" s="23" t="s">
        <v>272</v>
      </c>
      <c r="F17" s="16" t="s">
        <v>230</v>
      </c>
      <c r="G17" s="40">
        <v>65</v>
      </c>
      <c r="H17" s="40">
        <v>65</v>
      </c>
    </row>
    <row r="18" ht="27" customHeight="1" spans="1:8">
      <c r="A18" s="23" t="s">
        <v>248</v>
      </c>
      <c r="B18" s="16" t="s">
        <v>90</v>
      </c>
      <c r="C18" s="16" t="s">
        <v>90</v>
      </c>
      <c r="D18" s="16" t="s">
        <v>90</v>
      </c>
      <c r="E18" s="23" t="s">
        <v>273</v>
      </c>
      <c r="F18" s="16" t="s">
        <v>230</v>
      </c>
      <c r="G18" s="41">
        <v>65</v>
      </c>
      <c r="H18" s="41">
        <v>65</v>
      </c>
    </row>
    <row r="19" ht="27" customHeight="1" spans="1:8">
      <c r="A19" s="33"/>
      <c r="B19" s="33"/>
      <c r="C19" s="33"/>
      <c r="D19" s="33"/>
      <c r="E19" s="33"/>
      <c r="F19" s="33"/>
      <c r="G19" s="33"/>
      <c r="H19" s="34" t="s">
        <v>274</v>
      </c>
    </row>
  </sheetData>
  <mergeCells count="1">
    <mergeCell ref="A1:H1"/>
  </mergeCells>
  <printOptions horizontalCentered="1"/>
  <pageMargins left="0.786805555555556" right="0.786805555555556" top="1.18055555555556" bottom="1.18055555555556" header="0.511805555555556" footer="0.511805555555556"/>
  <pageSetup paperSize="9" pageOrder="overThenDown" orientation="landscape" errors="blank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showGridLines="0" showZeros="0" workbookViewId="0">
      <pane topLeftCell="C1" activePane="bottomRight" state="frozen"/>
      <selection activeCell="A1" sqref="A1:H1"/>
    </sheetView>
  </sheetViews>
  <sheetFormatPr defaultColWidth="8" defaultRowHeight="14.25" outlineLevelCol="7"/>
  <cols>
    <col min="1" max="1" width="40.1583333333333" style="1"/>
    <col min="2" max="2" width="6.275" style="1"/>
    <col min="3" max="4" width="21.9583333333333" style="1"/>
    <col min="5" max="5" width="40.1583333333333" style="1"/>
    <col min="6" max="6" width="6.275" style="1"/>
    <col min="7" max="8" width="21.9583333333333" style="1"/>
  </cols>
  <sheetData>
    <row r="1" ht="45" customHeight="1" spans="1:8">
      <c r="A1" s="2" t="s">
        <v>275</v>
      </c>
      <c r="B1" s="3"/>
      <c r="C1" s="3"/>
      <c r="D1" s="3"/>
      <c r="E1" s="3"/>
      <c r="F1" s="3"/>
      <c r="G1" s="3"/>
      <c r="H1" s="3"/>
    </row>
    <row r="2" ht="19.5" customHeight="1" spans="1:8">
      <c r="A2" s="4" t="s">
        <v>45</v>
      </c>
      <c r="B2" s="5"/>
      <c r="C2" s="6"/>
      <c r="D2" s="6"/>
      <c r="E2" s="6"/>
      <c r="F2" s="5"/>
      <c r="G2" s="6"/>
      <c r="H2" s="7" t="s">
        <v>43</v>
      </c>
    </row>
    <row r="3" ht="27" customHeight="1" spans="1:8">
      <c r="A3" s="8" t="s">
        <v>47</v>
      </c>
      <c r="B3" s="8" t="s">
        <v>206</v>
      </c>
      <c r="C3" s="8" t="s">
        <v>75</v>
      </c>
      <c r="D3" s="8" t="s">
        <v>76</v>
      </c>
      <c r="E3" s="9" t="s">
        <v>47</v>
      </c>
      <c r="F3" s="9" t="s">
        <v>206</v>
      </c>
      <c r="G3" s="10" t="s">
        <v>75</v>
      </c>
      <c r="H3" s="10" t="s">
        <v>76</v>
      </c>
    </row>
    <row r="4" ht="27" customHeight="1" spans="1:8">
      <c r="A4" s="11" t="s">
        <v>276</v>
      </c>
      <c r="B4" s="12" t="s">
        <v>90</v>
      </c>
      <c r="C4" s="13" t="s">
        <v>90</v>
      </c>
      <c r="D4" s="14" t="s">
        <v>90</v>
      </c>
      <c r="E4" s="15" t="s">
        <v>277</v>
      </c>
      <c r="F4" s="16" t="s">
        <v>211</v>
      </c>
      <c r="G4" s="17">
        <v>0</v>
      </c>
      <c r="H4" s="18">
        <v>0</v>
      </c>
    </row>
    <row r="5" ht="27" customHeight="1" spans="1:8">
      <c r="A5" s="19" t="s">
        <v>210</v>
      </c>
      <c r="B5" s="20" t="s">
        <v>211</v>
      </c>
      <c r="C5" s="21">
        <v>0</v>
      </c>
      <c r="D5" s="22">
        <v>0</v>
      </c>
      <c r="E5" s="23" t="s">
        <v>278</v>
      </c>
      <c r="F5" s="16" t="s">
        <v>211</v>
      </c>
      <c r="G5" s="17">
        <v>0</v>
      </c>
      <c r="H5" s="17">
        <v>0</v>
      </c>
    </row>
    <row r="6" ht="27" customHeight="1" spans="1:8">
      <c r="A6" s="24" t="s">
        <v>279</v>
      </c>
      <c r="B6" s="25" t="s">
        <v>211</v>
      </c>
      <c r="C6" s="17">
        <v>0</v>
      </c>
      <c r="D6" s="17">
        <v>0</v>
      </c>
      <c r="E6" s="26" t="s">
        <v>280</v>
      </c>
      <c r="F6" s="16" t="s">
        <v>90</v>
      </c>
      <c r="G6" s="27" t="s">
        <v>90</v>
      </c>
      <c r="H6" s="27" t="s">
        <v>90</v>
      </c>
    </row>
    <row r="7" ht="27" customHeight="1" spans="1:8">
      <c r="A7" s="24" t="s">
        <v>281</v>
      </c>
      <c r="B7" s="25" t="s">
        <v>211</v>
      </c>
      <c r="C7" s="17">
        <v>0</v>
      </c>
      <c r="D7" s="17">
        <v>0</v>
      </c>
      <c r="E7" s="23" t="s">
        <v>210</v>
      </c>
      <c r="F7" s="16" t="s">
        <v>211</v>
      </c>
      <c r="G7" s="17">
        <v>14949</v>
      </c>
      <c r="H7" s="17">
        <v>14950</v>
      </c>
    </row>
    <row r="8" ht="27" customHeight="1" spans="1:8">
      <c r="A8" s="24" t="s">
        <v>231</v>
      </c>
      <c r="B8" s="25" t="s">
        <v>90</v>
      </c>
      <c r="C8" s="27" t="s">
        <v>90</v>
      </c>
      <c r="D8" s="27" t="s">
        <v>90</v>
      </c>
      <c r="E8" s="23" t="s">
        <v>226</v>
      </c>
      <c r="F8" s="16" t="s">
        <v>211</v>
      </c>
      <c r="G8" s="17">
        <v>14374</v>
      </c>
      <c r="H8" s="17">
        <v>14375</v>
      </c>
    </row>
    <row r="9" ht="27" customHeight="1" spans="1:8">
      <c r="A9" s="24" t="s">
        <v>261</v>
      </c>
      <c r="B9" s="25" t="s">
        <v>209</v>
      </c>
      <c r="C9" s="28">
        <v>0</v>
      </c>
      <c r="D9" s="28">
        <v>0</v>
      </c>
      <c r="E9" s="23" t="s">
        <v>231</v>
      </c>
      <c r="F9" s="16" t="s">
        <v>209</v>
      </c>
      <c r="G9" s="28">
        <v>915100492.48</v>
      </c>
      <c r="H9" s="28">
        <v>924315375</v>
      </c>
    </row>
    <row r="10" ht="27" customHeight="1" spans="1:8">
      <c r="A10" s="24" t="s">
        <v>263</v>
      </c>
      <c r="B10" s="25" t="s">
        <v>209</v>
      </c>
      <c r="C10" s="28">
        <v>0</v>
      </c>
      <c r="D10" s="28">
        <v>0</v>
      </c>
      <c r="E10" s="23" t="s">
        <v>238</v>
      </c>
      <c r="F10" s="16" t="s">
        <v>239</v>
      </c>
      <c r="G10" s="29">
        <f>IF(G9=0,0,G13/G9*100)</f>
        <v>0.215999996311137</v>
      </c>
      <c r="H10" s="29">
        <f>IF(H9=0,0,H13/H9*100)</f>
        <v>0.279000011224524</v>
      </c>
    </row>
    <row r="11" ht="27" customHeight="1" spans="1:8">
      <c r="A11" s="24" t="s">
        <v>238</v>
      </c>
      <c r="B11" s="25" t="s">
        <v>239</v>
      </c>
      <c r="C11" s="29">
        <v>0</v>
      </c>
      <c r="D11" s="29">
        <v>0</v>
      </c>
      <c r="E11" s="23" t="s">
        <v>245</v>
      </c>
      <c r="F11" s="16" t="s">
        <v>230</v>
      </c>
      <c r="G11" s="29">
        <f>IF(G8=0,0,G9/G8)</f>
        <v>63663.5934659802</v>
      </c>
      <c r="H11" s="29">
        <f>IF(H8=0,0,H9/H8)</f>
        <v>64300.2</v>
      </c>
    </row>
    <row r="12" ht="27" customHeight="1" spans="1:8">
      <c r="A12" s="24" t="s">
        <v>245</v>
      </c>
      <c r="B12" s="25" t="s">
        <v>230</v>
      </c>
      <c r="C12" s="29">
        <f>IF(C7=0,0,C10/C7)</f>
        <v>0</v>
      </c>
      <c r="D12" s="29">
        <f>IF(D7=0,0,D10/D7)</f>
        <v>0</v>
      </c>
      <c r="E12" s="23" t="s">
        <v>282</v>
      </c>
      <c r="F12" s="16" t="s">
        <v>209</v>
      </c>
      <c r="G12" s="28">
        <v>1976617.06</v>
      </c>
      <c r="H12" s="28">
        <v>2578840</v>
      </c>
    </row>
    <row r="13" ht="27" customHeight="1" spans="1:8">
      <c r="A13" s="24" t="s">
        <v>283</v>
      </c>
      <c r="B13" s="25" t="s">
        <v>284</v>
      </c>
      <c r="C13" s="17">
        <v>0</v>
      </c>
      <c r="D13" s="17">
        <v>0</v>
      </c>
      <c r="E13" s="16" t="s">
        <v>285</v>
      </c>
      <c r="F13" s="16" t="s">
        <v>209</v>
      </c>
      <c r="G13" s="28">
        <v>1976617.03</v>
      </c>
      <c r="H13" s="28">
        <v>2578840</v>
      </c>
    </row>
    <row r="14" ht="27" customHeight="1" spans="1:8">
      <c r="A14" s="24" t="s">
        <v>286</v>
      </c>
      <c r="B14" s="25" t="s">
        <v>284</v>
      </c>
      <c r="C14" s="17">
        <v>0</v>
      </c>
      <c r="D14" s="17">
        <v>0</v>
      </c>
      <c r="E14" s="26" t="s">
        <v>287</v>
      </c>
      <c r="F14" s="16" t="s">
        <v>211</v>
      </c>
      <c r="G14" s="30">
        <v>45</v>
      </c>
      <c r="H14" s="30">
        <v>47</v>
      </c>
    </row>
    <row r="15" ht="27" customHeight="1" spans="1:8">
      <c r="A15" s="31"/>
      <c r="B15" s="32"/>
      <c r="C15" s="33"/>
      <c r="D15" s="33"/>
      <c r="E15" s="31"/>
      <c r="F15" s="32"/>
      <c r="G15" s="33"/>
      <c r="H15" s="34" t="s">
        <v>288</v>
      </c>
    </row>
  </sheetData>
  <mergeCells count="1">
    <mergeCell ref="A1:H1"/>
  </mergeCells>
  <printOptions horizontalCentered="1"/>
  <pageMargins left="0.786805555555556" right="0.786805555555556" top="1.18055555555556" bottom="1.18055555555556" header="0.511805555555556" footer="0.511805555555556"/>
  <pageSetup paperSize="9" scale="80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社保基金预算封面</vt:lpstr>
      <vt:lpstr>预算目录</vt:lpstr>
      <vt:lpstr>预算总表</vt:lpstr>
      <vt:lpstr>企业职工基本养老收支预算表</vt:lpstr>
      <vt:lpstr>城乡居民基本养老收支预算表</vt:lpstr>
      <vt:lpstr>机关事业单位基本养老收支预算表</vt:lpstr>
      <vt:lpstr>职工基本医疗收支预算表</vt:lpstr>
      <vt:lpstr>城乡居民基本医疗收支预算表</vt:lpstr>
      <vt:lpstr>工伤保险基金收支预算表</vt:lpstr>
      <vt:lpstr>失业保险基金收支预算表</vt:lpstr>
      <vt:lpstr>基本养老基础资料表</vt:lpstr>
      <vt:lpstr>基本医疗基础资料表</vt:lpstr>
      <vt:lpstr>失业工伤基础资料表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2021-04-20T08:47:00Z</dcterms:created>
  <dcterms:modified xsi:type="dcterms:W3CDTF">2021-05-07T01:58:24Z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